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pauline.demython/Nextcloud/VENTE_LIVRAISONS/BONS DE COMMANDE/"/>
    </mc:Choice>
  </mc:AlternateContent>
  <xr:revisionPtr revIDLastSave="0" documentId="13_ncr:1_{940516C5-70EC-5944-8E92-73FF268DD475}" xr6:coauthVersionLast="47" xr6:coauthVersionMax="47" xr10:uidLastSave="{00000000-0000-0000-0000-000000000000}"/>
  <bookViews>
    <workbookView xWindow="0" yWindow="500" windowWidth="28800" windowHeight="16540" xr2:uid="{00000000-000D-0000-FFFF-FFFF00000000}"/>
  </bookViews>
  <sheets>
    <sheet name="L2G BC calcul auto" sheetId="1" r:id="rId1"/>
  </sheets>
  <definedNames>
    <definedName name="_xlnm.Print_Area" localSheetId="0">'L2G BC calcul auto'!$A$1:$J$423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6" i="1" l="1"/>
  <c r="J261" i="1"/>
  <c r="G261" i="1"/>
  <c r="J260" i="1"/>
  <c r="G260" i="1"/>
  <c r="J259" i="1"/>
  <c r="G259" i="1"/>
  <c r="J258" i="1"/>
  <c r="G258" i="1"/>
  <c r="J257" i="1"/>
  <c r="G257" i="1"/>
  <c r="J26" i="1"/>
  <c r="J82" i="1" l="1"/>
  <c r="G82" i="1"/>
  <c r="J81" i="1"/>
  <c r="G81" i="1"/>
  <c r="J76" i="1"/>
  <c r="G76" i="1"/>
  <c r="G55" i="1"/>
  <c r="G42" i="1"/>
  <c r="J42" i="1"/>
  <c r="G43" i="1"/>
  <c r="J43" i="1"/>
  <c r="J178" i="1"/>
  <c r="G178" i="1"/>
  <c r="J271" i="1"/>
  <c r="G271" i="1"/>
  <c r="J269" i="1"/>
  <c r="G269" i="1"/>
  <c r="J268" i="1"/>
  <c r="G268" i="1"/>
  <c r="J273" i="1"/>
  <c r="G273" i="1"/>
  <c r="G290" i="1"/>
  <c r="J290" i="1"/>
  <c r="J70" i="1" l="1"/>
  <c r="J41" i="1"/>
  <c r="G41" i="1"/>
  <c r="J44" i="1"/>
  <c r="G44" i="1"/>
  <c r="J32" i="1"/>
  <c r="G32" i="1"/>
  <c r="J283" i="1"/>
  <c r="G283" i="1"/>
  <c r="J335" i="1" l="1"/>
  <c r="G335" i="1"/>
  <c r="J333" i="1"/>
  <c r="G333" i="1"/>
  <c r="J270" i="1"/>
  <c r="G270" i="1"/>
  <c r="J238" i="1"/>
  <c r="G238" i="1"/>
  <c r="J153" i="1"/>
  <c r="G153" i="1"/>
  <c r="J181" i="1"/>
  <c r="G181" i="1"/>
  <c r="J28" i="1"/>
  <c r="G28" i="1"/>
  <c r="J198" i="1"/>
  <c r="G198" i="1"/>
  <c r="J116" i="1"/>
  <c r="J350" i="1"/>
  <c r="G350" i="1"/>
  <c r="J334" i="1"/>
  <c r="G334" i="1"/>
  <c r="J288" i="1"/>
  <c r="G288" i="1"/>
  <c r="J230" i="1"/>
  <c r="G230" i="1"/>
  <c r="G197" i="1"/>
  <c r="J197" i="1"/>
  <c r="G196" i="1"/>
  <c r="J196" i="1"/>
  <c r="G195" i="1"/>
  <c r="J195" i="1"/>
  <c r="G194" i="1"/>
  <c r="J194" i="1"/>
  <c r="G105" i="1"/>
  <c r="J105" i="1"/>
  <c r="J71" i="1"/>
  <c r="G71" i="1"/>
  <c r="J385" i="1"/>
  <c r="G385" i="1"/>
  <c r="J384" i="1"/>
  <c r="G384" i="1"/>
  <c r="J378" i="1"/>
  <c r="G378" i="1"/>
  <c r="G381" i="1"/>
  <c r="J381" i="1"/>
  <c r="G380" i="1"/>
  <c r="J380" i="1"/>
  <c r="G351" i="1"/>
  <c r="J359" i="1"/>
  <c r="G359" i="1"/>
  <c r="J363" i="1"/>
  <c r="G363" i="1"/>
  <c r="J266" i="1"/>
  <c r="G266" i="1"/>
  <c r="J265" i="1"/>
  <c r="G265" i="1"/>
  <c r="J256" i="1"/>
  <c r="G256" i="1"/>
  <c r="J255" i="1"/>
  <c r="G255" i="1"/>
  <c r="G240" i="1"/>
  <c r="J240" i="1"/>
  <c r="G239" i="1"/>
  <c r="J239" i="1"/>
  <c r="J233" i="1"/>
  <c r="G233" i="1"/>
  <c r="G216" i="1"/>
  <c r="J216" i="1"/>
  <c r="G215" i="1"/>
  <c r="J215" i="1"/>
  <c r="G107" i="1"/>
  <c r="J107" i="1"/>
  <c r="G143" i="1"/>
  <c r="J143" i="1"/>
  <c r="G142" i="1"/>
  <c r="J142" i="1"/>
  <c r="G141" i="1"/>
  <c r="J141" i="1"/>
  <c r="J402" i="1"/>
  <c r="G402" i="1"/>
  <c r="J401" i="1"/>
  <c r="G401" i="1"/>
  <c r="J154" i="1"/>
  <c r="G154" i="1"/>
  <c r="J152" i="1"/>
  <c r="G152" i="1"/>
  <c r="G151" i="1"/>
  <c r="J151" i="1"/>
  <c r="J277" i="1"/>
  <c r="J278" i="1"/>
  <c r="J279" i="1"/>
  <c r="J280" i="1"/>
  <c r="G278" i="1"/>
  <c r="G280" i="1"/>
  <c r="G279" i="1"/>
  <c r="G277" i="1"/>
  <c r="J287" i="1"/>
  <c r="G287" i="1"/>
  <c r="J286" i="1"/>
  <c r="G286" i="1"/>
  <c r="J285" i="1"/>
  <c r="G285" i="1"/>
  <c r="J247" i="1"/>
  <c r="J248" i="1"/>
  <c r="J249" i="1"/>
  <c r="J250" i="1"/>
  <c r="J251" i="1"/>
  <c r="J252" i="1"/>
  <c r="J253" i="1"/>
  <c r="J254" i="1"/>
  <c r="J262" i="1"/>
  <c r="J263" i="1"/>
  <c r="J264" i="1"/>
  <c r="J272" i="1"/>
  <c r="J274" i="1"/>
  <c r="J275" i="1"/>
  <c r="J276" i="1"/>
  <c r="J267" i="1"/>
  <c r="J281" i="1"/>
  <c r="J282" i="1"/>
  <c r="J284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3" i="1"/>
  <c r="J404" i="1"/>
  <c r="J289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1" i="1"/>
  <c r="J352" i="1"/>
  <c r="J353" i="1"/>
  <c r="J354" i="1"/>
  <c r="J355" i="1"/>
  <c r="J356" i="1"/>
  <c r="J357" i="1"/>
  <c r="J358" i="1"/>
  <c r="J360" i="1"/>
  <c r="J361" i="1"/>
  <c r="J362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9" i="1"/>
  <c r="J382" i="1"/>
  <c r="J383" i="1"/>
  <c r="J386" i="1"/>
  <c r="J387" i="1"/>
  <c r="J388" i="1"/>
  <c r="G403" i="1"/>
  <c r="G400" i="1"/>
  <c r="G399" i="1"/>
  <c r="G133" i="1"/>
  <c r="J133" i="1"/>
  <c r="G176" i="1"/>
  <c r="J176" i="1"/>
  <c r="G228" i="1"/>
  <c r="J228" i="1"/>
  <c r="G229" i="1"/>
  <c r="J229" i="1"/>
  <c r="G231" i="1"/>
  <c r="J231" i="1"/>
  <c r="J22" i="1"/>
  <c r="J23" i="1"/>
  <c r="J24" i="1"/>
  <c r="J25" i="1"/>
  <c r="J27" i="1"/>
  <c r="J29" i="1"/>
  <c r="J30" i="1"/>
  <c r="J31" i="1"/>
  <c r="J33" i="1"/>
  <c r="J34" i="1"/>
  <c r="J37" i="1"/>
  <c r="J38" i="1"/>
  <c r="J39" i="1"/>
  <c r="J40" i="1"/>
  <c r="J45" i="1"/>
  <c r="J46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72" i="1"/>
  <c r="J73" i="1"/>
  <c r="J74" i="1"/>
  <c r="J75" i="1"/>
  <c r="J77" i="1"/>
  <c r="J78" i="1"/>
  <c r="J79" i="1"/>
  <c r="J80" i="1"/>
  <c r="J83" i="1"/>
  <c r="J84" i="1"/>
  <c r="J85" i="1"/>
  <c r="G46" i="1"/>
  <c r="G312" i="1"/>
  <c r="G311" i="1"/>
  <c r="G309" i="1"/>
  <c r="G140" i="1"/>
  <c r="J140" i="1"/>
  <c r="G139" i="1"/>
  <c r="J139" i="1"/>
  <c r="G236" i="1"/>
  <c r="J237" i="1"/>
  <c r="G237" i="1"/>
  <c r="J236" i="1"/>
  <c r="G234" i="1"/>
  <c r="J234" i="1"/>
  <c r="J235" i="1"/>
  <c r="J241" i="1"/>
  <c r="J242" i="1"/>
  <c r="J232" i="1"/>
  <c r="G232" i="1"/>
  <c r="G235" i="1"/>
  <c r="G241" i="1"/>
  <c r="G242" i="1"/>
  <c r="J227" i="1"/>
  <c r="G227" i="1"/>
  <c r="J102" i="1"/>
  <c r="G102" i="1"/>
  <c r="J104" i="1"/>
  <c r="G104" i="1"/>
  <c r="J90" i="1"/>
  <c r="J91" i="1"/>
  <c r="J92" i="1"/>
  <c r="J93" i="1"/>
  <c r="J94" i="1"/>
  <c r="J95" i="1"/>
  <c r="J96" i="1"/>
  <c r="J97" i="1"/>
  <c r="J98" i="1"/>
  <c r="J99" i="1"/>
  <c r="J100" i="1"/>
  <c r="J101" i="1"/>
  <c r="J103" i="1"/>
  <c r="J106" i="1"/>
  <c r="J108" i="1"/>
  <c r="J109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4" i="1"/>
  <c r="J135" i="1"/>
  <c r="J136" i="1"/>
  <c r="J137" i="1"/>
  <c r="J138" i="1"/>
  <c r="J144" i="1"/>
  <c r="J145" i="1"/>
  <c r="J146" i="1"/>
  <c r="J147" i="1"/>
  <c r="J148" i="1"/>
  <c r="J149" i="1"/>
  <c r="J150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7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7" i="1"/>
  <c r="J218" i="1"/>
  <c r="J219" i="1"/>
  <c r="J220" i="1"/>
  <c r="J221" i="1"/>
  <c r="J222" i="1"/>
  <c r="J223" i="1"/>
  <c r="J224" i="1"/>
  <c r="J225" i="1"/>
  <c r="J226" i="1"/>
  <c r="J405" i="1"/>
  <c r="J406" i="1"/>
  <c r="J407" i="1"/>
  <c r="J408" i="1"/>
  <c r="J409" i="1"/>
  <c r="J410" i="1"/>
  <c r="J411" i="1"/>
  <c r="G202" i="1"/>
  <c r="G358" i="1"/>
  <c r="G200" i="1"/>
  <c r="G353" i="1"/>
  <c r="G352" i="1"/>
  <c r="G115" i="1"/>
  <c r="G361" i="1"/>
  <c r="G364" i="1"/>
  <c r="G362" i="1"/>
  <c r="G360" i="1"/>
  <c r="G356" i="1"/>
  <c r="G164" i="1"/>
  <c r="G163" i="1"/>
  <c r="G162" i="1"/>
  <c r="G408" i="1"/>
  <c r="G409" i="1"/>
  <c r="G410" i="1"/>
  <c r="G411" i="1"/>
  <c r="G407" i="1"/>
  <c r="G138" i="1"/>
  <c r="G175" i="1"/>
  <c r="G263" i="1"/>
  <c r="G262" i="1"/>
  <c r="G254" i="1"/>
  <c r="G252" i="1"/>
  <c r="G292" i="1"/>
  <c r="G291" i="1"/>
  <c r="G289" i="1"/>
  <c r="G319" i="1"/>
  <c r="G318" i="1"/>
  <c r="G317" i="1"/>
  <c r="G316" i="1"/>
  <c r="G315" i="1"/>
  <c r="G314" i="1"/>
  <c r="G313" i="1"/>
  <c r="G177" i="1"/>
  <c r="G179" i="1"/>
  <c r="G180" i="1"/>
  <c r="G393" i="1"/>
  <c r="G394" i="1"/>
  <c r="G395" i="1"/>
  <c r="G284" i="1"/>
  <c r="G282" i="1"/>
  <c r="G281" i="1"/>
  <c r="G267" i="1"/>
  <c r="G276" i="1"/>
  <c r="G275" i="1"/>
  <c r="G274" i="1"/>
  <c r="G272" i="1"/>
  <c r="G122" i="1"/>
  <c r="G121" i="1"/>
  <c r="G126" i="1"/>
  <c r="G125" i="1"/>
  <c r="G124" i="1"/>
  <c r="G123" i="1"/>
  <c r="G193" i="1"/>
  <c r="G192" i="1"/>
  <c r="G191" i="1"/>
  <c r="G190" i="1"/>
  <c r="G392" i="1"/>
  <c r="G376" i="1"/>
  <c r="G370" i="1"/>
  <c r="G249" i="1"/>
  <c r="G253" i="1"/>
  <c r="G251" i="1"/>
  <c r="G295" i="1"/>
  <c r="G349" i="1"/>
  <c r="G327" i="1"/>
  <c r="G326" i="1"/>
  <c r="G325" i="1"/>
  <c r="G323" i="1"/>
  <c r="G322" i="1"/>
  <c r="G137" i="1"/>
  <c r="G136" i="1"/>
  <c r="G225" i="1"/>
  <c r="G221" i="1"/>
  <c r="G220" i="1"/>
  <c r="G226" i="1"/>
  <c r="G209" i="1"/>
  <c r="G214" i="1"/>
  <c r="G145" i="1"/>
  <c r="G130" i="1"/>
  <c r="G119" i="1"/>
  <c r="G118" i="1"/>
  <c r="G188" i="1"/>
  <c r="G106" i="1"/>
  <c r="G103" i="1"/>
  <c r="G405" i="1"/>
  <c r="G135" i="1"/>
  <c r="G96" i="1"/>
  <c r="G91" i="1"/>
  <c r="G324" i="1"/>
  <c r="G62" i="1"/>
  <c r="G56" i="1"/>
  <c r="G49" i="1"/>
  <c r="G321" i="1"/>
  <c r="G396" i="1"/>
  <c r="G397" i="1"/>
  <c r="G398" i="1"/>
  <c r="G404" i="1"/>
  <c r="G391" i="1"/>
  <c r="G165" i="1"/>
  <c r="G166" i="1"/>
  <c r="G167" i="1"/>
  <c r="G99" i="1"/>
  <c r="G100" i="1"/>
  <c r="G101" i="1"/>
  <c r="G98" i="1"/>
  <c r="G97" i="1"/>
  <c r="G340" i="1"/>
  <c r="G302" i="1"/>
  <c r="G303" i="1"/>
  <c r="G304" i="1"/>
  <c r="G305" i="1"/>
  <c r="A1" i="1"/>
  <c r="G332" i="1"/>
  <c r="G70" i="1"/>
  <c r="G72" i="1"/>
  <c r="G73" i="1"/>
  <c r="G74" i="1"/>
  <c r="G328" i="1"/>
  <c r="G329" i="1"/>
  <c r="G330" i="1"/>
  <c r="G331" i="1"/>
  <c r="G336" i="1"/>
  <c r="G337" i="1"/>
  <c r="G338" i="1"/>
  <c r="G339" i="1"/>
  <c r="G150" i="1"/>
  <c r="G129" i="1"/>
  <c r="G128" i="1"/>
  <c r="G127" i="1"/>
  <c r="G348" i="1"/>
  <c r="G347" i="1"/>
  <c r="G346" i="1"/>
  <c r="G345" i="1"/>
  <c r="G344" i="1"/>
  <c r="G146" i="1"/>
  <c r="G113" i="1"/>
  <c r="G110" i="1"/>
  <c r="G386" i="1"/>
  <c r="G383" i="1"/>
  <c r="G147" i="1"/>
  <c r="G112" i="1"/>
  <c r="G148" i="1"/>
  <c r="G149" i="1"/>
  <c r="G264" i="1"/>
  <c r="G114" i="1"/>
  <c r="G132" i="1"/>
  <c r="G131" i="1"/>
  <c r="G109" i="1"/>
  <c r="G355" i="1"/>
  <c r="G248" i="1"/>
  <c r="G173" i="1"/>
  <c r="G134" i="1"/>
  <c r="G207" i="1"/>
  <c r="G144" i="1"/>
  <c r="G156" i="1"/>
  <c r="G157" i="1"/>
  <c r="G158" i="1"/>
  <c r="G159" i="1"/>
  <c r="G377" i="1"/>
  <c r="G379" i="1"/>
  <c r="G372" i="1"/>
  <c r="G371" i="1"/>
  <c r="G369" i="1"/>
  <c r="G368" i="1"/>
  <c r="G367" i="1"/>
  <c r="G366" i="1"/>
  <c r="G375" i="1"/>
  <c r="G211" i="1"/>
  <c r="G120" i="1"/>
  <c r="G406" i="1"/>
  <c r="G224" i="1"/>
  <c r="G223" i="1"/>
  <c r="G390" i="1"/>
  <c r="G389" i="1"/>
  <c r="G388" i="1"/>
  <c r="G387" i="1"/>
  <c r="G382" i="1"/>
  <c r="G374" i="1"/>
  <c r="G373" i="1"/>
  <c r="G365" i="1"/>
  <c r="G357" i="1"/>
  <c r="G354" i="1"/>
  <c r="G343" i="1"/>
  <c r="G342" i="1"/>
  <c r="G341" i="1"/>
  <c r="G320" i="1"/>
  <c r="G306" i="1"/>
  <c r="G307" i="1"/>
  <c r="G310" i="1"/>
  <c r="G308" i="1"/>
  <c r="G300" i="1"/>
  <c r="G299" i="1"/>
  <c r="G298" i="1"/>
  <c r="G297" i="1"/>
  <c r="G296" i="1"/>
  <c r="G301" i="1"/>
  <c r="G294" i="1"/>
  <c r="G293" i="1"/>
  <c r="G247" i="1"/>
  <c r="G250" i="1"/>
  <c r="G222" i="1"/>
  <c r="G219" i="1"/>
  <c r="G218" i="1"/>
  <c r="G217" i="1"/>
  <c r="G213" i="1"/>
  <c r="G212" i="1"/>
  <c r="G210" i="1"/>
  <c r="G208" i="1"/>
  <c r="G201" i="1"/>
  <c r="G203" i="1"/>
  <c r="G199" i="1"/>
  <c r="G205" i="1"/>
  <c r="G204" i="1"/>
  <c r="G206" i="1"/>
  <c r="G189" i="1"/>
  <c r="G187" i="1"/>
  <c r="G186" i="1"/>
  <c r="G185" i="1"/>
  <c r="G184" i="1"/>
  <c r="G183" i="1"/>
  <c r="G182" i="1"/>
  <c r="G174" i="1"/>
  <c r="G172" i="1"/>
  <c r="G171" i="1"/>
  <c r="G170" i="1"/>
  <c r="G169" i="1"/>
  <c r="G168" i="1"/>
  <c r="G161" i="1"/>
  <c r="G160" i="1"/>
  <c r="G155" i="1"/>
  <c r="G117" i="1"/>
  <c r="G111" i="1"/>
  <c r="G108" i="1"/>
  <c r="G95" i="1"/>
  <c r="G94" i="1"/>
  <c r="G93" i="1"/>
  <c r="G92" i="1"/>
  <c r="G90" i="1"/>
  <c r="G85" i="1"/>
  <c r="G84" i="1"/>
  <c r="G83" i="1"/>
  <c r="G80" i="1"/>
  <c r="G79" i="1"/>
  <c r="G78" i="1"/>
  <c r="G77" i="1"/>
  <c r="G75" i="1"/>
  <c r="G67" i="1"/>
  <c r="G66" i="1"/>
  <c r="G65" i="1"/>
  <c r="G64" i="1"/>
  <c r="G63" i="1"/>
  <c r="G61" i="1"/>
  <c r="G60" i="1"/>
  <c r="G59" i="1"/>
  <c r="G57" i="1"/>
  <c r="G54" i="1"/>
  <c r="G53" i="1"/>
  <c r="G52" i="1"/>
  <c r="G51" i="1"/>
  <c r="G50" i="1"/>
  <c r="G45" i="1"/>
  <c r="G40" i="1"/>
  <c r="G39" i="1"/>
  <c r="G38" i="1"/>
  <c r="G37" i="1"/>
  <c r="G34" i="1"/>
  <c r="G33" i="1"/>
  <c r="G31" i="1"/>
  <c r="G30" i="1"/>
  <c r="G29" i="1"/>
  <c r="G27" i="1"/>
  <c r="G26" i="1"/>
  <c r="G25" i="1"/>
  <c r="G24" i="1"/>
  <c r="G23" i="1"/>
  <c r="G22" i="1"/>
  <c r="J35" i="1" l="1"/>
  <c r="J36" i="1" s="1"/>
  <c r="J86" i="1" s="1"/>
  <c r="J243" i="1"/>
  <c r="J412" i="1"/>
  <c r="J413" i="1" l="1"/>
  <c r="J415" i="1" s="1"/>
  <c r="J3" i="1" s="1"/>
</calcChain>
</file>

<file path=xl/sharedStrings.xml><?xml version="1.0" encoding="utf-8"?>
<sst xmlns="http://schemas.openxmlformats.org/spreadsheetml/2006/main" count="1252" uniqueCount="456">
  <si>
    <t>NOM et Prénom :</t>
  </si>
  <si>
    <t>Adresse mail :</t>
  </si>
  <si>
    <t>Je souhaite que ma commande soit livrée à l'adresse suivante :</t>
  </si>
  <si>
    <t>BISCUITS</t>
  </si>
  <si>
    <t>Poids</t>
  </si>
  <si>
    <t>Tarif TTC</t>
  </si>
  <si>
    <t>Prix / kg</t>
  </si>
  <si>
    <t>Quantité</t>
  </si>
  <si>
    <t>PRIX TOTAL TTC</t>
  </si>
  <si>
    <t>GRANDS FORMATS</t>
  </si>
  <si>
    <t>SUCRÉS</t>
  </si>
  <si>
    <t>g</t>
  </si>
  <si>
    <t>/kg</t>
  </si>
  <si>
    <t>SALÉS</t>
  </si>
  <si>
    <t>SNACKING</t>
  </si>
  <si>
    <t>MIELS</t>
  </si>
  <si>
    <t>Contenance</t>
  </si>
  <si>
    <r>
      <t xml:space="preserve">Saveurs </t>
    </r>
    <r>
      <rPr>
        <i/>
        <sz val="18"/>
        <color theme="1"/>
        <rFont val="Calibri (Corps)"/>
      </rPr>
      <t>(dans l'ordre d'intensité de goût)</t>
    </r>
  </si>
  <si>
    <t>250 G</t>
  </si>
  <si>
    <t>MIEL DE PRINTEMPS</t>
  </si>
  <si>
    <t>MIEL DE FLEURS</t>
  </si>
  <si>
    <t>MIEL DE CAROTTE</t>
  </si>
  <si>
    <t>MIEL DE TILLEUL</t>
  </si>
  <si>
    <t>MIEL DE FORET</t>
  </si>
  <si>
    <t>MIEL DE CHATAIGNIER</t>
  </si>
  <si>
    <t>500 G</t>
  </si>
  <si>
    <t>1 KG</t>
  </si>
  <si>
    <t>CONFISERIES &amp; PATISSERIES</t>
  </si>
  <si>
    <t>Désignation</t>
  </si>
  <si>
    <t>PAIN D'EPICES 50% DE MIEL</t>
  </si>
  <si>
    <t>CAKE AU SIROP DE COQUELICOT</t>
  </si>
  <si>
    <t>FONDANT AU CHOCOLAT</t>
  </si>
  <si>
    <t>GRANOLA CHOCOLAT</t>
  </si>
  <si>
    <t>GRANOLA RAISINS SECS</t>
  </si>
  <si>
    <t>NOUVEAU</t>
  </si>
  <si>
    <t>Total 1</t>
  </si>
  <si>
    <t>PRODUITS DE NOS PARTENAIRES LOCAUX</t>
  </si>
  <si>
    <t>Poids ou contenance</t>
  </si>
  <si>
    <t>Prix /unité - kg ou litre</t>
  </si>
  <si>
    <t>u</t>
  </si>
  <si>
    <t>/u</t>
  </si>
  <si>
    <t>kg</t>
  </si>
  <si>
    <t>/L</t>
  </si>
  <si>
    <t>ml</t>
  </si>
  <si>
    <t>Moutarde de Meaux</t>
  </si>
  <si>
    <t>APERITIF</t>
  </si>
  <si>
    <r>
      <t xml:space="preserve">Tartinable de légumes Crème de Courgettes </t>
    </r>
    <r>
      <rPr>
        <sz val="16"/>
        <color rgb="FF000000"/>
        <rFont val="Calibri (Corps)"/>
      </rPr>
      <t>Terre d'Apéro</t>
    </r>
  </si>
  <si>
    <r>
      <t xml:space="preserve">Coquillettes </t>
    </r>
    <r>
      <rPr>
        <sz val="16"/>
        <color rgb="FF000000"/>
        <rFont val="Calibri (Corps)"/>
      </rPr>
      <t>Les Briardines</t>
    </r>
  </si>
  <si>
    <r>
      <t xml:space="preserve">Penne </t>
    </r>
    <r>
      <rPr>
        <sz val="16"/>
        <color rgb="FF000000"/>
        <rFont val="Calibri (Corps)"/>
      </rPr>
      <t>Les Briardines</t>
    </r>
  </si>
  <si>
    <r>
      <t>Mafaldines couleur</t>
    </r>
    <r>
      <rPr>
        <sz val="18"/>
        <color rgb="FF000000"/>
        <rFont val="Calibri (Corps)"/>
      </rPr>
      <t xml:space="preserve"> </t>
    </r>
    <r>
      <rPr>
        <sz val="14"/>
        <color rgb="FF000000"/>
        <rFont val="Calibri (Corps)"/>
      </rPr>
      <t xml:space="preserve">(tomate, betterave, épinards) </t>
    </r>
    <r>
      <rPr>
        <sz val="16"/>
        <color rgb="FF000000"/>
        <rFont val="Calibri (Corps)"/>
      </rPr>
      <t>Les Briardines</t>
    </r>
  </si>
  <si>
    <r>
      <t xml:space="preserve">Animaux </t>
    </r>
    <r>
      <rPr>
        <sz val="16"/>
        <color rgb="FF000000"/>
        <rFont val="Calibri (Corps)"/>
      </rPr>
      <t>Les Briardines</t>
    </r>
  </si>
  <si>
    <r>
      <t xml:space="preserve">Terrine de Chevreuil aux Noisettes </t>
    </r>
    <r>
      <rPr>
        <sz val="16"/>
        <color rgb="FF000000"/>
        <rFont val="Calibri (Corps)"/>
      </rPr>
      <t>Nemrod</t>
    </r>
  </si>
  <si>
    <t>Total 2</t>
  </si>
  <si>
    <t>BOISSONS NON ALCOOLISEES</t>
  </si>
  <si>
    <t>L</t>
  </si>
  <si>
    <t>BOISSONS ALCOOLISEES</t>
  </si>
  <si>
    <t>Total 3</t>
  </si>
  <si>
    <t>MONTANT TOTAL TTC (1+2+3)</t>
  </si>
  <si>
    <t>en CB</t>
  </si>
  <si>
    <t>MONTANT TTC
A PAYER</t>
  </si>
  <si>
    <t>01 30 57 07 73</t>
  </si>
  <si>
    <t>CAFE &amp; THE</t>
  </si>
  <si>
    <r>
      <t xml:space="preserve">Café grains BRESIL CERRADO </t>
    </r>
    <r>
      <rPr>
        <sz val="16"/>
        <color theme="1"/>
        <rFont val="Calibri (Corps)"/>
      </rPr>
      <t>Pfaff</t>
    </r>
  </si>
  <si>
    <r>
      <t xml:space="preserve">Café moulu BLEND MANDOLINO </t>
    </r>
    <r>
      <rPr>
        <sz val="16"/>
        <color theme="1"/>
        <rFont val="Calibri (Corps)"/>
      </rPr>
      <t>Pfaff</t>
    </r>
  </si>
  <si>
    <r>
      <t xml:space="preserve">Café moulu BLEND SECRET DE JORIS </t>
    </r>
    <r>
      <rPr>
        <sz val="16"/>
        <color theme="1"/>
        <rFont val="Calibri (Corps)"/>
      </rPr>
      <t>Pfaff</t>
    </r>
  </si>
  <si>
    <r>
      <t xml:space="preserve">Café moulu MELANGE BIO TOP </t>
    </r>
    <r>
      <rPr>
        <sz val="16"/>
        <color theme="1"/>
        <rFont val="Calibri (Corps)"/>
      </rPr>
      <t>Pfaff</t>
    </r>
  </si>
  <si>
    <r>
      <t xml:space="preserve">Café moulu BRESIL CERRADO </t>
    </r>
    <r>
      <rPr>
        <sz val="16"/>
        <color theme="1"/>
        <rFont val="Calibri (Corps)"/>
      </rPr>
      <t>Pfaff</t>
    </r>
  </si>
  <si>
    <r>
      <t xml:space="preserve">Café moulu DECAFEINE </t>
    </r>
    <r>
      <rPr>
        <sz val="16"/>
        <color theme="1"/>
        <rFont val="Calibri (Corps)"/>
      </rPr>
      <t>Pfaff</t>
    </r>
  </si>
  <si>
    <r>
      <t>Moutarde Pain d'épices</t>
    </r>
    <r>
      <rPr>
        <sz val="16"/>
        <color rgb="FF000000"/>
        <rFont val="Calibri (Corps)"/>
      </rPr>
      <t xml:space="preserve"> Moutarde de Meaux</t>
    </r>
  </si>
  <si>
    <r>
      <t>Moutarde Poivre Voatsiperifery</t>
    </r>
    <r>
      <rPr>
        <sz val="16"/>
        <color rgb="FF000000"/>
        <rFont val="Calibri (Corps)"/>
      </rPr>
      <t xml:space="preserve"> Moutarde de Meaux</t>
    </r>
  </si>
  <si>
    <t>Confiture Framboise d'Orgeval</t>
  </si>
  <si>
    <t>Confiture Orange</t>
  </si>
  <si>
    <r>
      <t xml:space="preserve">Champagne Private Cuvée </t>
    </r>
    <r>
      <rPr>
        <sz val="16"/>
        <color rgb="FF000000"/>
        <rFont val="Calibri (Corps)"/>
      </rPr>
      <t>Champagne Jacquinot</t>
    </r>
  </si>
  <si>
    <r>
      <t xml:space="preserve">Champagne Blanc de Noirs </t>
    </r>
    <r>
      <rPr>
        <sz val="16"/>
        <color rgb="FF000000"/>
        <rFont val="Calibri (Corps)"/>
      </rPr>
      <t>Champagne Jacquinot</t>
    </r>
  </si>
  <si>
    <r>
      <t xml:space="preserve">Champagne Blanc de Blanc </t>
    </r>
    <r>
      <rPr>
        <sz val="16"/>
        <color rgb="FF000000"/>
        <rFont val="Calibri (Corps)"/>
      </rPr>
      <t>Champagne Jacquinot</t>
    </r>
  </si>
  <si>
    <t>N° cde</t>
  </si>
  <si>
    <r>
      <t xml:space="preserve">Rillettes Vexinoise </t>
    </r>
    <r>
      <rPr>
        <sz val="16"/>
        <color rgb="FF000000"/>
        <rFont val="Calibri (Corps)"/>
      </rPr>
      <t>Pisciculture de Villette</t>
    </r>
  </si>
  <si>
    <r>
      <t xml:space="preserve">SUCRE de betterave non raffiné </t>
    </r>
    <r>
      <rPr>
        <sz val="16"/>
        <color theme="1"/>
        <rFont val="Calibri (Corps)"/>
      </rPr>
      <t>Sucrerie de Nangis</t>
    </r>
  </si>
  <si>
    <t>Cadre réservé à l'entreprise</t>
  </si>
  <si>
    <t>TOTAL</t>
  </si>
  <si>
    <t>BISCUITS AU COQUELICOT</t>
  </si>
  <si>
    <t>BISCUITS AU CHOCOLAT</t>
  </si>
  <si>
    <t>BISCUITS AU MIEL</t>
  </si>
  <si>
    <t>BISCUITS AU SAFRAN</t>
  </si>
  <si>
    <t>BISCUITS A L'EPEAUTRE</t>
  </si>
  <si>
    <t>BISCUITS PUR BEURRE</t>
  </si>
  <si>
    <t>BISCUITS DE NOEL</t>
  </si>
  <si>
    <t>BISCUITS AU BLEU DE CHEVRE</t>
  </si>
  <si>
    <t>BISCUITS A LA TOMATE</t>
  </si>
  <si>
    <t>BISCUITS A LA MOUTARDE</t>
  </si>
  <si>
    <t>BISCUITS AUX PEPITES DE CHOCOLAT</t>
  </si>
  <si>
    <t>BISCUITS A LA NOISETTE</t>
  </si>
  <si>
    <t>Tablette Chocolat Noir &amp; Biscuit au Coquelicot</t>
  </si>
  <si>
    <t>Tablette Chocolat au Lait &amp; Biscuit Chocolat Noir</t>
  </si>
  <si>
    <t>Tablette Chocolat Blond &amp; Biscuit Fleur de sel</t>
  </si>
  <si>
    <t>Saveurs</t>
  </si>
  <si>
    <t>ŒUFS frais de plein air x 30</t>
  </si>
  <si>
    <r>
      <t>LENTILLES vertes</t>
    </r>
    <r>
      <rPr>
        <sz val="18"/>
        <color theme="1"/>
        <rFont val="Calibri (Corps)"/>
      </rPr>
      <t xml:space="preserve"> </t>
    </r>
    <r>
      <rPr>
        <sz val="16"/>
        <color theme="1"/>
        <rFont val="Calibri (Corps)"/>
      </rPr>
      <t>Ferme St-Aubin</t>
    </r>
  </si>
  <si>
    <r>
      <t xml:space="preserve">Farine de LENTILLES </t>
    </r>
    <r>
      <rPr>
        <sz val="16"/>
        <color theme="1"/>
        <rFont val="Calibri (Corps)"/>
      </rPr>
      <t>Ferme St-Aubin</t>
    </r>
  </si>
  <si>
    <t>CONFISERIES</t>
  </si>
  <si>
    <t>ASSAISONNEMENTS</t>
  </si>
  <si>
    <t>PRODUITS DE BASE</t>
  </si>
  <si>
    <r>
      <t xml:space="preserve">Terrine Poulet Echalotes </t>
    </r>
    <r>
      <rPr>
        <sz val="16"/>
        <color rgb="FF000000"/>
        <rFont val="Calibri (Corps)"/>
      </rPr>
      <t>Ferme du Logis</t>
    </r>
  </si>
  <si>
    <r>
      <t>Rillettes Poulet</t>
    </r>
    <r>
      <rPr>
        <sz val="16"/>
        <color rgb="FF000000"/>
        <rFont val="Calibri (Corps)"/>
      </rPr>
      <t xml:space="preserve"> Ferme du Logis</t>
    </r>
  </si>
  <si>
    <r>
      <t xml:space="preserve">Pâté de Cochon Figue &amp; Abricot </t>
    </r>
    <r>
      <rPr>
        <sz val="16"/>
        <color rgb="FF000000"/>
        <rFont val="Calibri (Corps)"/>
      </rPr>
      <t>M. FERMIER</t>
    </r>
  </si>
  <si>
    <r>
      <t xml:space="preserve">Rillettes de Bœuf au Piment d'Espelette </t>
    </r>
    <r>
      <rPr>
        <sz val="16"/>
        <color rgb="FF000000"/>
        <rFont val="Calibri (Corps)"/>
      </rPr>
      <t>M. FERMIER</t>
    </r>
  </si>
  <si>
    <t>Contenu commande</t>
  </si>
  <si>
    <r>
      <rPr>
        <b/>
        <sz val="14"/>
        <color theme="1"/>
        <rFont val="Calibri (Corps)"/>
      </rPr>
      <t>Ferme Neuve RD 307, 78121 CRESPIERES</t>
    </r>
    <r>
      <rPr>
        <sz val="12"/>
        <color theme="1"/>
        <rFont val="Calibri"/>
        <family val="2"/>
        <scheme val="minor"/>
      </rPr>
      <t xml:space="preserve">
SAS LES DEUX GOURMANDS au capital de 25 000€
RCS Versailles 751 465 311 - N°TVA : FR 30 751 465 311 </t>
    </r>
  </si>
  <si>
    <r>
      <rPr>
        <sz val="22"/>
        <color theme="1"/>
        <rFont val="Calibri (Corps)"/>
      </rPr>
      <t xml:space="preserve"> </t>
    </r>
    <r>
      <rPr>
        <u/>
        <sz val="22"/>
        <color theme="1"/>
        <rFont val="Calibri"/>
        <family val="2"/>
        <scheme val="minor"/>
      </rPr>
      <t>Date</t>
    </r>
    <r>
      <rPr>
        <sz val="22"/>
        <color theme="1"/>
        <rFont val="Calibri (Corps)"/>
      </rPr>
      <t xml:space="preserve"> :</t>
    </r>
  </si>
  <si>
    <t>Ne pas oublier de compléter la ligne livraison en fonction de votre département</t>
  </si>
  <si>
    <t>Œufs x 30</t>
  </si>
  <si>
    <t>Cartons</t>
  </si>
  <si>
    <t>Sacs</t>
  </si>
  <si>
    <t>Adresse :</t>
  </si>
  <si>
    <t>VILLE :</t>
  </si>
  <si>
    <t>CP :</t>
  </si>
  <si>
    <t>RILLETTES &amp; TERRINES
DE POISSONS</t>
  </si>
  <si>
    <t>Préciser :</t>
  </si>
  <si>
    <t>Nos produits</t>
  </si>
  <si>
    <t>Epicerie salée</t>
  </si>
  <si>
    <t>Epicerie sucrée &amp; Boissons</t>
  </si>
  <si>
    <r>
      <t xml:space="preserve">Vinaigre de Vin </t>
    </r>
    <r>
      <rPr>
        <sz val="16"/>
        <color theme="1"/>
        <rFont val="Calibri"/>
        <family val="2"/>
        <scheme val="minor"/>
      </rPr>
      <t>Moutarde de Meaux</t>
    </r>
  </si>
  <si>
    <r>
      <t xml:space="preserve">Vinaigre au sirop de Framboise </t>
    </r>
    <r>
      <rPr>
        <sz val="16"/>
        <color theme="1"/>
        <rFont val="Calibri"/>
        <family val="2"/>
        <scheme val="minor"/>
      </rPr>
      <t>Moutarde de Meaux</t>
    </r>
    <r>
      <rPr>
        <sz val="22"/>
        <color theme="1"/>
        <rFont val="Calibri"/>
        <family val="2"/>
        <scheme val="minor"/>
      </rPr>
      <t xml:space="preserve"> </t>
    </r>
  </si>
  <si>
    <t>Farine 5 kg</t>
  </si>
  <si>
    <t>livraison@lesdeuxgourmands.fr</t>
  </si>
  <si>
    <r>
      <t xml:space="preserve">Infusion BIO Réglisse - Menthe </t>
    </r>
    <r>
      <rPr>
        <sz val="16"/>
        <color theme="1"/>
        <rFont val="Calibri (Corps)"/>
      </rPr>
      <t>Li-Oy Tea</t>
    </r>
  </si>
  <si>
    <r>
      <t xml:space="preserve">Huile d'Olives AOP Vallée des Baux </t>
    </r>
    <r>
      <rPr>
        <sz val="16"/>
        <color theme="1"/>
        <rFont val="Calibri Light"/>
        <family val="2"/>
        <scheme val="major"/>
      </rPr>
      <t>Moulin Castelas</t>
    </r>
  </si>
  <si>
    <r>
      <t xml:space="preserve">Je vous contacte de la part d'un(e)  ami(e). </t>
    </r>
    <r>
      <rPr>
        <i/>
        <u/>
        <sz val="20"/>
        <color theme="1"/>
        <rFont val="Calibri (Corps)"/>
      </rPr>
      <t>Indiquez-nous son nom</t>
    </r>
    <r>
      <rPr>
        <i/>
        <sz val="20"/>
        <color theme="1"/>
        <rFont val="Calibri"/>
        <family val="2"/>
        <scheme val="minor"/>
      </rPr>
      <t xml:space="preserve"> :</t>
    </r>
  </si>
  <si>
    <t>Je ne souhaite pas recevoir la newsletter LES DEUX GOURMANDS.</t>
  </si>
  <si>
    <t>Je suis déjà client et je reçois la newsletter.</t>
  </si>
  <si>
    <r>
      <t xml:space="preserve">Limonade Orange - Orange sanguine - 330 ml </t>
    </r>
    <r>
      <rPr>
        <sz val="16"/>
        <color rgb="FF000000"/>
        <rFont val="Calibri (Corps)"/>
      </rPr>
      <t>Appie</t>
    </r>
  </si>
  <si>
    <r>
      <t xml:space="preserve">Limonade Pêche - Abricot - 330 ml </t>
    </r>
    <r>
      <rPr>
        <sz val="16"/>
        <color rgb="FF000000"/>
        <rFont val="Calibri (Corps)"/>
      </rPr>
      <t>Appie</t>
    </r>
  </si>
  <si>
    <r>
      <t xml:space="preserve">Cidre Brut - 330 ml  </t>
    </r>
    <r>
      <rPr>
        <sz val="16"/>
        <color rgb="FF000000"/>
        <rFont val="Calibri (Corps)"/>
      </rPr>
      <t>Appie</t>
    </r>
  </si>
  <si>
    <r>
      <t xml:space="preserve">Poiré - 330 ml  </t>
    </r>
    <r>
      <rPr>
        <sz val="16"/>
        <color rgb="FF000000"/>
        <rFont val="Calibri (Corps)"/>
      </rPr>
      <t>Appie</t>
    </r>
  </si>
  <si>
    <t>Je souhaite recevoir la newsletter LES DEUX GOURMANDS et être informé(e) des nouveautés proposées (produits et services).</t>
  </si>
  <si>
    <r>
      <t>Précisions livraison (bât./étage…)</t>
    </r>
    <r>
      <rPr>
        <sz val="16"/>
        <color theme="1"/>
        <rFont val="Calibri (Corps)"/>
      </rPr>
      <t xml:space="preserve"> :</t>
    </r>
  </si>
  <si>
    <t>Je viendrai chercher ma commande chez LES DEUX GOURMANDS le</t>
  </si>
  <si>
    <t>après avoir reçu confirmation de sa disponibilité.</t>
  </si>
  <si>
    <r>
      <t xml:space="preserve">par CHEQUE </t>
    </r>
    <r>
      <rPr>
        <i/>
        <sz val="20"/>
        <color theme="1"/>
        <rFont val="Calibri"/>
        <family val="2"/>
        <scheme val="minor"/>
      </rPr>
      <t>à l'ordre de</t>
    </r>
    <r>
      <rPr>
        <b/>
        <i/>
        <sz val="20"/>
        <color theme="1"/>
        <rFont val="Calibri"/>
        <family val="2"/>
        <scheme val="minor"/>
      </rPr>
      <t xml:space="preserve">
LES DEUX GOURMANDS</t>
    </r>
  </si>
  <si>
    <r>
      <t>Farine SUPER FROMENT T55</t>
    </r>
    <r>
      <rPr>
        <sz val="22"/>
        <rFont val="Calibri"/>
        <family val="2"/>
        <scheme val="minor"/>
      </rPr>
      <t xml:space="preserve"> </t>
    </r>
    <r>
      <rPr>
        <sz val="16"/>
        <rFont val="Calibri (Corps)"/>
      </rPr>
      <t>Moulins de Versailles</t>
    </r>
  </si>
  <si>
    <r>
      <rPr>
        <b/>
        <i/>
        <sz val="20"/>
        <color rgb="FFC00000"/>
        <rFont val="Calibri"/>
        <family val="2"/>
        <scheme val="minor"/>
      </rPr>
      <t>REGLEMENT DE VOTRE COMMANDE</t>
    </r>
    <r>
      <rPr>
        <b/>
        <i/>
        <u/>
        <sz val="20"/>
        <color rgb="FFC00000"/>
        <rFont val="Calibri"/>
        <family val="2"/>
        <scheme val="minor"/>
      </rPr>
      <t xml:space="preserve">
</t>
    </r>
    <r>
      <rPr>
        <b/>
        <i/>
        <u/>
        <sz val="26"/>
        <color rgb="FFC00000"/>
        <rFont val="Calibri"/>
        <family val="2"/>
        <scheme val="minor"/>
      </rPr>
      <t>A LA LIVRAISON :</t>
    </r>
  </si>
  <si>
    <r>
      <t xml:space="preserve">Merci de nous renvoyer le bon de commande de préférence au </t>
    </r>
    <r>
      <rPr>
        <b/>
        <sz val="20"/>
        <color rgb="FFC00000"/>
        <rFont val="Calibri"/>
        <family val="2"/>
        <scheme val="minor"/>
      </rPr>
      <t>format Excel</t>
    </r>
    <r>
      <rPr>
        <sz val="20"/>
        <color theme="1"/>
        <rFont val="Calibri"/>
        <family val="2"/>
        <scheme val="minor"/>
      </rPr>
      <t xml:space="preserve"> à l'adresse suivante :</t>
    </r>
  </si>
  <si>
    <r>
      <t>Cidre Fermier de Normandie</t>
    </r>
    <r>
      <rPr>
        <sz val="16"/>
        <color indexed="8"/>
        <rFont val="Calibri"/>
        <family val="2"/>
        <scheme val="minor"/>
      </rPr>
      <t xml:space="preserve"> Le Pressoir d'Or</t>
    </r>
  </si>
  <si>
    <r>
      <t>Cidre Brut de Normandie</t>
    </r>
    <r>
      <rPr>
        <sz val="16"/>
        <color indexed="8"/>
        <rFont val="Calibri"/>
        <family val="2"/>
        <scheme val="minor"/>
      </rPr>
      <t xml:space="preserve"> Le Pressoir d'Or</t>
    </r>
  </si>
  <si>
    <r>
      <t xml:space="preserve">Farine Gruaudor Type 55 </t>
    </r>
    <r>
      <rPr>
        <sz val="16"/>
        <color theme="1"/>
        <rFont val="Calibri (Corps)"/>
      </rPr>
      <t>Moulins de Versailles</t>
    </r>
  </si>
  <si>
    <r>
      <t xml:space="preserve">Vinaigre de cidre fermier </t>
    </r>
    <r>
      <rPr>
        <sz val="16"/>
        <color theme="1"/>
        <rFont val="Calibri"/>
        <family val="2"/>
        <scheme val="minor"/>
      </rPr>
      <t>Le Pressoir d'Or</t>
    </r>
  </si>
  <si>
    <r>
      <t xml:space="preserve">Moutarde Miel </t>
    </r>
    <r>
      <rPr>
        <sz val="16"/>
        <rFont val="Calibri (Corps)"/>
      </rPr>
      <t>Moutarde de Meaux</t>
    </r>
  </si>
  <si>
    <r>
      <t xml:space="preserve">Bière Ambrée au miel - 330 mL </t>
    </r>
    <r>
      <rPr>
        <sz val="16"/>
        <color indexed="8"/>
        <rFont val="Calibri"/>
        <family val="2"/>
        <scheme val="minor"/>
      </rPr>
      <t>Brasserie du Vexin</t>
    </r>
  </si>
  <si>
    <r>
      <t xml:space="preserve">Bière Blanche - 750 mL </t>
    </r>
    <r>
      <rPr>
        <sz val="16"/>
        <color indexed="8"/>
        <rFont val="Calibri"/>
        <family val="2"/>
        <scheme val="minor"/>
      </rPr>
      <t>Brasserie du Vexin</t>
    </r>
  </si>
  <si>
    <r>
      <t xml:space="preserve">Bière Ambrée - 750 mL </t>
    </r>
    <r>
      <rPr>
        <sz val="16"/>
        <color indexed="8"/>
        <rFont val="Calibri"/>
        <family val="2"/>
        <scheme val="minor"/>
      </rPr>
      <t>Brasserie du Vexin</t>
    </r>
  </si>
  <si>
    <r>
      <t xml:space="preserve">Bière Ambrée au miel - 750 mL </t>
    </r>
    <r>
      <rPr>
        <sz val="16"/>
        <color indexed="8"/>
        <rFont val="Calibri"/>
        <family val="2"/>
        <scheme val="minor"/>
      </rPr>
      <t>Brasserie du Vexin</t>
    </r>
  </si>
  <si>
    <t>BONBONS AU MIEL ET EUCALYPTUS</t>
  </si>
  <si>
    <t>BONBONS AU MIEL BOURGEONS DE SAPIN</t>
  </si>
  <si>
    <t>BONBONS FOURRÉS AU MIEL</t>
  </si>
  <si>
    <r>
      <t xml:space="preserve">Bière Brune - 330 mL </t>
    </r>
    <r>
      <rPr>
        <sz val="16"/>
        <color indexed="8"/>
        <rFont val="Calibri"/>
        <family val="2"/>
        <scheme val="minor"/>
      </rPr>
      <t>Brasserie du Vexin</t>
    </r>
  </si>
  <si>
    <r>
      <t xml:space="preserve">Vexin Colas - 750 ml </t>
    </r>
    <r>
      <rPr>
        <sz val="16"/>
        <color indexed="8"/>
        <rFont val="Calibri"/>
        <family val="2"/>
        <scheme val="minor"/>
      </rPr>
      <t>Brasserie du Vexin</t>
    </r>
    <r>
      <rPr>
        <sz val="22"/>
        <color indexed="8"/>
        <rFont val="Calibri"/>
        <family val="2"/>
        <scheme val="minor"/>
      </rPr>
      <t xml:space="preserve"> </t>
    </r>
  </si>
  <si>
    <r>
      <t xml:space="preserve">Vexin Colas - 330 ml </t>
    </r>
    <r>
      <rPr>
        <sz val="16"/>
        <color indexed="8"/>
        <rFont val="Calibri"/>
        <family val="2"/>
        <scheme val="minor"/>
      </rPr>
      <t>Brasserie du Vexin</t>
    </r>
  </si>
  <si>
    <r>
      <t xml:space="preserve">Bière Mlle Versailles - Blonde </t>
    </r>
    <r>
      <rPr>
        <sz val="16"/>
        <rFont val="Calibri (Corps)"/>
      </rPr>
      <t>Brasserie DISTRIKT</t>
    </r>
  </si>
  <si>
    <r>
      <t xml:space="preserve">Bière Brune - 750 mL </t>
    </r>
    <r>
      <rPr>
        <sz val="16"/>
        <color indexed="8"/>
        <rFont val="Calibri"/>
        <family val="2"/>
        <scheme val="minor"/>
      </rPr>
      <t>Brasserie du Vexin</t>
    </r>
  </si>
  <si>
    <r>
      <t>Herbes de Provence</t>
    </r>
    <r>
      <rPr>
        <sz val="16"/>
        <color indexed="8"/>
        <rFont val="Calibri"/>
        <family val="2"/>
        <scheme val="minor"/>
      </rPr>
      <t xml:space="preserve"> Les Aromates de Provence</t>
    </r>
  </si>
  <si>
    <r>
      <t>Origan</t>
    </r>
    <r>
      <rPr>
        <sz val="16"/>
        <color indexed="8"/>
        <rFont val="Calibri"/>
        <family val="2"/>
        <scheme val="minor"/>
      </rPr>
      <t xml:space="preserve"> Les Aromates de Provence</t>
    </r>
  </si>
  <si>
    <r>
      <t xml:space="preserve">Romarin </t>
    </r>
    <r>
      <rPr>
        <sz val="16"/>
        <color indexed="8"/>
        <rFont val="Calibri"/>
        <family val="2"/>
        <scheme val="minor"/>
      </rPr>
      <t>Les Aromates de Provence</t>
    </r>
  </si>
  <si>
    <r>
      <t xml:space="preserve">Sucettes au Coquelicot </t>
    </r>
    <r>
      <rPr>
        <sz val="16"/>
        <color indexed="8"/>
        <rFont val="Calibri"/>
        <family val="2"/>
        <scheme val="minor"/>
      </rPr>
      <t>Des Lis Chocolat</t>
    </r>
  </si>
  <si>
    <r>
      <t xml:space="preserve">Cidre Rosé de Normandie </t>
    </r>
    <r>
      <rPr>
        <sz val="16"/>
        <rFont val="Calibri"/>
        <family val="2"/>
        <scheme val="minor"/>
      </rPr>
      <t>Le Pressoir d'Or</t>
    </r>
  </si>
  <si>
    <t>MIEL DU GATINAIS</t>
  </si>
  <si>
    <r>
      <t xml:space="preserve">Bière Blanche - 330 mL </t>
    </r>
    <r>
      <rPr>
        <sz val="16"/>
        <rFont val="Calibri"/>
        <family val="2"/>
        <scheme val="minor"/>
      </rPr>
      <t>Brasserie du Vexin</t>
    </r>
  </si>
  <si>
    <r>
      <t xml:space="preserve">Bière Blonde - 330 mL </t>
    </r>
    <r>
      <rPr>
        <sz val="16"/>
        <rFont val="Calibri"/>
        <family val="2"/>
        <scheme val="minor"/>
      </rPr>
      <t>Brasserie du Vexin</t>
    </r>
  </si>
  <si>
    <r>
      <t xml:space="preserve">Bière Ambrée - 330 mL </t>
    </r>
    <r>
      <rPr>
        <sz val="16"/>
        <rFont val="Calibri"/>
        <family val="2"/>
        <scheme val="minor"/>
      </rPr>
      <t>Brasserie du Vexin</t>
    </r>
  </si>
  <si>
    <r>
      <t>Rillettes Poulet au Poivre vert</t>
    </r>
    <r>
      <rPr>
        <sz val="16"/>
        <color rgb="FF000000"/>
        <rFont val="Calibri (Corps)"/>
      </rPr>
      <t xml:space="preserve"> Ferme du Logis</t>
    </r>
  </si>
  <si>
    <r>
      <t xml:space="preserve">Rillettes Poulet au Piment d'Espelette </t>
    </r>
    <r>
      <rPr>
        <sz val="16"/>
        <rFont val="Calibri (Corps)"/>
      </rPr>
      <t>Ferme du Logis</t>
    </r>
  </si>
  <si>
    <r>
      <t xml:space="preserve">Café grains COLOMBIE FINCA POTOSI </t>
    </r>
    <r>
      <rPr>
        <sz val="16"/>
        <color theme="1"/>
        <rFont val="Calibri (Corps)"/>
      </rPr>
      <t>Pfaff</t>
    </r>
  </si>
  <si>
    <t>X</t>
  </si>
  <si>
    <t>REMISE 5 % dès 5 sachets achetés</t>
  </si>
  <si>
    <r>
      <t>Sirop Menthe Poivrée - 250 ml</t>
    </r>
    <r>
      <rPr>
        <sz val="16"/>
        <rFont val="Calibri (Corps)"/>
      </rPr>
      <t xml:space="preserve"> Des Lis Chocolat</t>
    </r>
  </si>
  <si>
    <r>
      <t>Nougat au Coquelicot</t>
    </r>
    <r>
      <rPr>
        <sz val="16"/>
        <rFont val="Calibri"/>
        <family val="2"/>
        <scheme val="minor"/>
      </rPr>
      <t xml:space="preserve"> Des Lis Chocolat</t>
    </r>
  </si>
  <si>
    <t>SUCETTES AU MIEL DE FLEURS</t>
  </si>
  <si>
    <t>ŒUFS BIO x 6</t>
  </si>
  <si>
    <t>ŒUFS frais de plein air x 12</t>
  </si>
  <si>
    <r>
      <rPr>
        <b/>
        <sz val="22"/>
        <color theme="1"/>
        <rFont val="Calibri"/>
        <family val="2"/>
        <scheme val="minor"/>
      </rPr>
      <t xml:space="preserve">PACK 6 x 1,5 Litre </t>
    </r>
    <r>
      <rPr>
        <sz val="22"/>
        <color theme="1"/>
        <rFont val="Calibri"/>
        <family val="2"/>
        <scheme val="minor"/>
      </rPr>
      <t xml:space="preserve">Eau minérale </t>
    </r>
    <r>
      <rPr>
        <sz val="16"/>
        <color theme="1"/>
        <rFont val="Calibri (Corps)"/>
      </rPr>
      <t>Vallée de Chevreuse</t>
    </r>
    <r>
      <rPr>
        <sz val="16"/>
        <color theme="1"/>
        <rFont val="Calibri"/>
        <family val="2"/>
        <scheme val="minor"/>
      </rPr>
      <t xml:space="preserve"> </t>
    </r>
  </si>
  <si>
    <r>
      <t>POIS CHICHE des Yvelines</t>
    </r>
    <r>
      <rPr>
        <sz val="18"/>
        <color theme="1"/>
        <rFont val="Calibri (Corps)"/>
      </rPr>
      <t xml:space="preserve"> </t>
    </r>
    <r>
      <rPr>
        <sz val="16"/>
        <color theme="1"/>
        <rFont val="Calibri (Corps)"/>
      </rPr>
      <t>Huilerie Plaine de Versailles</t>
    </r>
  </si>
  <si>
    <r>
      <t xml:space="preserve">Pistoles chocolat noir 70% cacao </t>
    </r>
    <r>
      <rPr>
        <sz val="16"/>
        <color theme="1"/>
        <rFont val="Calibri (Corps)"/>
      </rPr>
      <t>Cacao Barry</t>
    </r>
  </si>
  <si>
    <r>
      <t xml:space="preserve">Pépites chocolat noir 48% cacao </t>
    </r>
    <r>
      <rPr>
        <sz val="16"/>
        <color theme="1"/>
        <rFont val="Calibri (Corps)"/>
      </rPr>
      <t>Cacao Barry</t>
    </r>
  </si>
  <si>
    <r>
      <t xml:space="preserve">Pâtes fermières à la farine de lentilles </t>
    </r>
    <r>
      <rPr>
        <sz val="16"/>
        <color theme="1"/>
        <rFont val="Calibri (Corps)"/>
      </rPr>
      <t>Ferme St-Aubin</t>
    </r>
  </si>
  <si>
    <r>
      <t xml:space="preserve">Rillettes au Saumon Fumé </t>
    </r>
    <r>
      <rPr>
        <sz val="16"/>
        <color rgb="FF000000"/>
        <rFont val="Calibri (Corps)"/>
      </rPr>
      <t>Pisciculture de Villette</t>
    </r>
  </si>
  <si>
    <r>
      <t xml:space="preserve">Terrine de Truite à l'Oseille </t>
    </r>
    <r>
      <rPr>
        <sz val="16"/>
        <color rgb="FF000000"/>
        <rFont val="Calibri (Corps)"/>
      </rPr>
      <t>Pisciculture de Villette</t>
    </r>
  </si>
  <si>
    <r>
      <t xml:space="preserve">Terrine Normande </t>
    </r>
    <r>
      <rPr>
        <sz val="16"/>
        <color rgb="FF000000"/>
        <rFont val="Calibri (Corps)"/>
      </rPr>
      <t>Ferme du Logis</t>
    </r>
  </si>
  <si>
    <t>RILLETTES, TERRINES &amp; PÂTÉS
DE VIANDES</t>
  </si>
  <si>
    <r>
      <t xml:space="preserve">Rillettes de Bœuf tradition </t>
    </r>
    <r>
      <rPr>
        <sz val="16"/>
        <color theme="1"/>
        <rFont val="Calibri (Corps)"/>
      </rPr>
      <t>M. FERMIER</t>
    </r>
  </si>
  <si>
    <r>
      <t xml:space="preserve">Pâté de Cochon aux Cèpes </t>
    </r>
    <r>
      <rPr>
        <sz val="16"/>
        <color rgb="FF000000"/>
        <rFont val="Calibri (Corps)"/>
      </rPr>
      <t>M. FERMIER</t>
    </r>
  </si>
  <si>
    <r>
      <t xml:space="preserve">Pâté de Cochon Pomme et Fine du Maine </t>
    </r>
    <r>
      <rPr>
        <sz val="16"/>
        <color rgb="FF000000"/>
        <rFont val="Calibri (Corps)"/>
      </rPr>
      <t>M. FERMIER</t>
    </r>
  </si>
  <si>
    <t>CONDIMENTS</t>
  </si>
  <si>
    <r>
      <t xml:space="preserve">Bière Cosmo </t>
    </r>
    <r>
      <rPr>
        <sz val="16"/>
        <color rgb="FF000000"/>
        <rFont val="Calibri (Corps)"/>
      </rPr>
      <t>Brasserie DISTRIKT</t>
    </r>
  </si>
  <si>
    <r>
      <t xml:space="preserve">Bière Surfer Rosa Hibiscus IPA </t>
    </r>
    <r>
      <rPr>
        <sz val="16"/>
        <color rgb="FF000000"/>
        <rFont val="Calibri (Corps)"/>
      </rPr>
      <t>Brasserie DISTRIKT</t>
    </r>
  </si>
  <si>
    <r>
      <t xml:space="preserve">Bière Shooting Star Double IPA </t>
    </r>
    <r>
      <rPr>
        <sz val="16"/>
        <color rgb="FF000000"/>
        <rFont val="Calibri (Corps)"/>
      </rPr>
      <t>Brasserie DISTRIKT</t>
    </r>
  </si>
  <si>
    <r>
      <t xml:space="preserve">Rosé </t>
    </r>
    <r>
      <rPr>
        <sz val="16"/>
        <color theme="1"/>
        <rFont val="Calibri (Corps)"/>
      </rPr>
      <t>Domaine Les Flambertins</t>
    </r>
  </si>
  <si>
    <r>
      <t xml:space="preserve">Rosé carton 6 bouteilles </t>
    </r>
    <r>
      <rPr>
        <sz val="16"/>
        <color theme="1"/>
        <rFont val="Calibri (Corps)"/>
      </rPr>
      <t>Domaine Les Flambertins</t>
    </r>
  </si>
  <si>
    <r>
      <t xml:space="preserve">Limonade du Vexin - 330 ml </t>
    </r>
    <r>
      <rPr>
        <sz val="16"/>
        <color theme="1"/>
        <rFont val="Calibri"/>
        <family val="2"/>
        <scheme val="minor"/>
      </rPr>
      <t xml:space="preserve">Brasserie du Vexin </t>
    </r>
  </si>
  <si>
    <r>
      <t xml:space="preserve">Limonade du Vexin - 750 ml </t>
    </r>
    <r>
      <rPr>
        <sz val="16"/>
        <color theme="1"/>
        <rFont val="Calibri"/>
        <family val="2"/>
        <scheme val="minor"/>
      </rPr>
      <t xml:space="preserve">Brasserie du Vexin </t>
    </r>
  </si>
  <si>
    <t>Confiture Cédrat</t>
  </si>
  <si>
    <r>
      <t xml:space="preserve">Café moulu ETHIOPIE AWASSA </t>
    </r>
    <r>
      <rPr>
        <sz val="16"/>
        <color theme="1"/>
        <rFont val="Calibri (Corps)"/>
      </rPr>
      <t>Pfaff</t>
    </r>
  </si>
  <si>
    <r>
      <t xml:space="preserve">Infusion BIO Orange Sanguine - Grenade 100g </t>
    </r>
    <r>
      <rPr>
        <sz val="16"/>
        <color theme="1"/>
        <rFont val="Calibri (Corps)"/>
      </rPr>
      <t>Li-Oy Tea</t>
    </r>
  </si>
  <si>
    <t>Packs lait ou eau</t>
  </si>
  <si>
    <t>Œufs x 6</t>
  </si>
  <si>
    <r>
      <t xml:space="preserve">Préparation pour Pain 6 céréales &amp; 4 graines </t>
    </r>
    <r>
      <rPr>
        <sz val="16"/>
        <rFont val="Calibri (Corps)"/>
      </rPr>
      <t>Moulins de Versailles</t>
    </r>
  </si>
  <si>
    <r>
      <t xml:space="preserve">Préparation pour Pain Vikibrun </t>
    </r>
    <r>
      <rPr>
        <sz val="16"/>
        <rFont val="Calibri (Corps)"/>
      </rPr>
      <t>Moulins de Versailles</t>
    </r>
  </si>
  <si>
    <r>
      <t xml:space="preserve">Préparation pour Pain MAIS </t>
    </r>
    <r>
      <rPr>
        <sz val="16"/>
        <rFont val="Calibri (Corps)"/>
      </rPr>
      <t>Moulins de Versailles</t>
    </r>
  </si>
  <si>
    <r>
      <t xml:space="preserve">Préparation pour Pain Complet </t>
    </r>
    <r>
      <rPr>
        <sz val="16"/>
        <rFont val="Calibri (Corps)"/>
      </rPr>
      <t>Moulins de Versailles</t>
    </r>
  </si>
  <si>
    <r>
      <t xml:space="preserve">Préparation pour Pain d'Automne </t>
    </r>
    <r>
      <rPr>
        <sz val="16"/>
        <rFont val="Calibri (Corps)"/>
      </rPr>
      <t>Moulins de Versailles</t>
    </r>
  </si>
  <si>
    <r>
      <t xml:space="preserve">Préparation pour Pain Muesli </t>
    </r>
    <r>
      <rPr>
        <sz val="16"/>
        <rFont val="Calibri (Corps)"/>
      </rPr>
      <t>Moulins de Versailles</t>
    </r>
  </si>
  <si>
    <r>
      <t xml:space="preserve">Préparation pour Pain Viennois </t>
    </r>
    <r>
      <rPr>
        <sz val="16"/>
        <rFont val="Calibri (Corps)"/>
      </rPr>
      <t>Moulins de Versailles</t>
    </r>
  </si>
  <si>
    <r>
      <t xml:space="preserve">Préparation pour Pain Châtaigne Figues </t>
    </r>
    <r>
      <rPr>
        <sz val="16"/>
        <rFont val="Calibri (Corps)"/>
      </rPr>
      <t>Moulins de Versailles</t>
    </r>
  </si>
  <si>
    <t>COMPOTES</t>
  </si>
  <si>
    <r>
      <t xml:space="preserve">Boite de bonbons au coquelicot </t>
    </r>
    <r>
      <rPr>
        <sz val="16"/>
        <rFont val="Calibri (Corps)"/>
      </rPr>
      <t>Des Lis Chocolat</t>
    </r>
  </si>
  <si>
    <r>
      <t xml:space="preserve">Confit de coquelicot </t>
    </r>
    <r>
      <rPr>
        <sz val="16"/>
        <rFont val="Calibri (Corps)"/>
      </rPr>
      <t>Des Lis Chocolat</t>
    </r>
  </si>
  <si>
    <r>
      <t xml:space="preserve">Lot de 5 Sucres d'Orge </t>
    </r>
    <r>
      <rPr>
        <sz val="16"/>
        <rFont val="Calibri (Corps)"/>
      </rPr>
      <t>Religieuses de Moret sur Loing</t>
    </r>
  </si>
  <si>
    <r>
      <t xml:space="preserve">Compote Pomme </t>
    </r>
    <r>
      <rPr>
        <sz val="16"/>
        <color theme="1"/>
        <rFont val="Calibri (Corps)"/>
      </rPr>
      <t>L'arbre à Jus</t>
    </r>
  </si>
  <si>
    <r>
      <t xml:space="preserve">Saucisson Sec Piment d'Espelette </t>
    </r>
    <r>
      <rPr>
        <sz val="16"/>
        <color theme="1"/>
        <rFont val="Calibri (Corps)"/>
      </rPr>
      <t>Maison Prajault</t>
    </r>
  </si>
  <si>
    <r>
      <t xml:space="preserve">Saucisson Sec Noisette </t>
    </r>
    <r>
      <rPr>
        <sz val="16"/>
        <color theme="1"/>
        <rFont val="Calibri (Corps)"/>
      </rPr>
      <t>Maison Prajault</t>
    </r>
  </si>
  <si>
    <r>
      <t xml:space="preserve">Jus Pomme Coing - 250 ml </t>
    </r>
    <r>
      <rPr>
        <sz val="16"/>
        <color theme="1"/>
        <rFont val="Calibri (Corps)"/>
      </rPr>
      <t>Bissardon</t>
    </r>
  </si>
  <si>
    <r>
      <t xml:space="preserve">Jus de Clémentine - 250 ml </t>
    </r>
    <r>
      <rPr>
        <sz val="16"/>
        <color rgb="FF000000"/>
        <rFont val="Calibri"/>
        <family val="2"/>
      </rPr>
      <t>Bissardon</t>
    </r>
  </si>
  <si>
    <r>
      <t xml:space="preserve">Jus Rouge Velours BIO - 250 ml </t>
    </r>
    <r>
      <rPr>
        <sz val="16"/>
        <color rgb="FF000000"/>
        <rFont val="Calibri"/>
        <family val="2"/>
      </rPr>
      <t>Bissardon</t>
    </r>
  </si>
  <si>
    <r>
      <t xml:space="preserve">Citronnade BIO - 250 ml </t>
    </r>
    <r>
      <rPr>
        <sz val="16"/>
        <color rgb="FF000000"/>
        <rFont val="Calibri"/>
        <family val="2"/>
      </rPr>
      <t>Bissardon</t>
    </r>
  </si>
  <si>
    <r>
      <rPr>
        <b/>
        <u/>
        <sz val="22"/>
        <color rgb="FFC00000"/>
        <rFont val="Calibri"/>
        <family val="2"/>
        <scheme val="minor"/>
      </rPr>
      <t xml:space="preserve">ZONES DE LIVRAISON : 78, 91, 92, 95
LIVRAISON : 5 € - OFFERTE DÈS 50 € </t>
    </r>
    <r>
      <rPr>
        <u/>
        <sz val="22"/>
        <color rgb="FFC00000"/>
        <rFont val="Calibri"/>
        <family val="2"/>
        <scheme val="minor"/>
      </rPr>
      <t xml:space="preserve">d'achats TTC pour le </t>
    </r>
    <r>
      <rPr>
        <b/>
        <u/>
        <sz val="22"/>
        <color rgb="FFC00000"/>
        <rFont val="Calibri"/>
        <family val="2"/>
        <scheme val="minor"/>
      </rPr>
      <t xml:space="preserve">78 </t>
    </r>
    <r>
      <rPr>
        <u/>
        <sz val="22"/>
        <color rgb="FFC00000"/>
        <rFont val="Calibri"/>
        <family val="2"/>
        <scheme val="minor"/>
      </rPr>
      <t>et</t>
    </r>
    <r>
      <rPr>
        <b/>
        <u/>
        <sz val="22"/>
        <color rgb="FFC00000"/>
        <rFont val="Calibri"/>
        <family val="2"/>
        <scheme val="minor"/>
      </rPr>
      <t xml:space="preserve"> 92</t>
    </r>
    <r>
      <rPr>
        <u/>
        <sz val="22"/>
        <color rgb="FFC00000"/>
        <rFont val="Calibri"/>
        <family val="2"/>
        <scheme val="minor"/>
      </rPr>
      <t xml:space="preserve">, et </t>
    </r>
    <r>
      <rPr>
        <b/>
        <u/>
        <sz val="22"/>
        <color rgb="FFC00000"/>
        <rFont val="Calibri"/>
        <family val="2"/>
        <scheme val="minor"/>
      </rPr>
      <t xml:space="preserve">DÈS 70 € </t>
    </r>
    <r>
      <rPr>
        <u/>
        <sz val="22"/>
        <color rgb="FFC00000"/>
        <rFont val="Calibri"/>
        <family val="2"/>
        <scheme val="minor"/>
      </rPr>
      <t>d'achats TTC pour le</t>
    </r>
    <r>
      <rPr>
        <b/>
        <u/>
        <sz val="22"/>
        <color rgb="FFC00000"/>
        <rFont val="Calibri"/>
        <family val="2"/>
        <scheme val="minor"/>
      </rPr>
      <t xml:space="preserve"> 91 </t>
    </r>
    <r>
      <rPr>
        <u/>
        <sz val="22"/>
        <color rgb="FFC00000"/>
        <rFont val="Calibri"/>
        <family val="2"/>
        <scheme val="minor"/>
      </rPr>
      <t>et</t>
    </r>
    <r>
      <rPr>
        <b/>
        <u/>
        <sz val="22"/>
        <color rgb="FFC00000"/>
        <rFont val="Calibri"/>
        <family val="2"/>
        <scheme val="minor"/>
      </rPr>
      <t xml:space="preserve"> 95.</t>
    </r>
    <r>
      <rPr>
        <u/>
        <sz val="22"/>
        <color rgb="FFC00000"/>
        <rFont val="Calibri"/>
        <family val="2"/>
        <scheme val="minor"/>
      </rPr>
      <t xml:space="preserve">
Préparation des commandes en fonction de la disponibilité des produits cités-ci-dessous.</t>
    </r>
    <r>
      <rPr>
        <sz val="22"/>
        <color rgb="FFC00000"/>
        <rFont val="Calibri (Corps)"/>
      </rPr>
      <t xml:space="preserve">							</t>
    </r>
  </si>
  <si>
    <r>
      <t xml:space="preserve">Bière Blonde - 750 mL </t>
    </r>
    <r>
      <rPr>
        <sz val="16"/>
        <color theme="1"/>
        <rFont val="Calibri"/>
        <family val="2"/>
        <scheme val="minor"/>
      </rPr>
      <t>Brasserie du Vexin</t>
    </r>
  </si>
  <si>
    <t>Confiture Fraise Verveine</t>
  </si>
  <si>
    <t>Confiture de Noël</t>
  </si>
  <si>
    <t>J'ai connu LES DEUX GOURMANDS par une page, un groupe sur les réseaux sociaux ou une entreprise.</t>
  </si>
  <si>
    <r>
      <t xml:space="preserve">Préparation pour Pain Campagne </t>
    </r>
    <r>
      <rPr>
        <sz val="16"/>
        <rFont val="Calibri (Corps)"/>
      </rPr>
      <t>Moulins de Versailles</t>
    </r>
  </si>
  <si>
    <r>
      <t xml:space="preserve">Farine Boulangère Type 65 </t>
    </r>
    <r>
      <rPr>
        <sz val="16"/>
        <color theme="1"/>
        <rFont val="Calibri (Corps)"/>
      </rPr>
      <t>Moulins de Versailles</t>
    </r>
  </si>
  <si>
    <r>
      <t>LENTILLES CORAIL</t>
    </r>
    <r>
      <rPr>
        <sz val="18"/>
        <rFont val="Calibri (Corps)"/>
      </rPr>
      <t xml:space="preserve"> </t>
    </r>
    <r>
      <rPr>
        <sz val="16"/>
        <rFont val="Calibri (Corps)"/>
      </rPr>
      <t>Ferme de Pontaly</t>
    </r>
  </si>
  <si>
    <r>
      <t xml:space="preserve">Le gros Cornichon français Aigre Doux </t>
    </r>
    <r>
      <rPr>
        <sz val="16"/>
        <color theme="1"/>
        <rFont val="Calibri (Corps)"/>
      </rPr>
      <t>Jardin d'Orante</t>
    </r>
  </si>
  <si>
    <r>
      <t xml:space="preserve">Le Cornichon français Aigre-doux à l'aneth </t>
    </r>
    <r>
      <rPr>
        <sz val="16"/>
        <color theme="1"/>
        <rFont val="Calibri (Corps)"/>
      </rPr>
      <t>Jardin d'Orante</t>
    </r>
  </si>
  <si>
    <r>
      <rPr>
        <sz val="22"/>
        <color theme="1"/>
        <rFont val="Calibri"/>
        <family val="2"/>
        <scheme val="minor"/>
      </rPr>
      <t xml:space="preserve">Chocolat au lait GHANA 40% cacao </t>
    </r>
    <r>
      <rPr>
        <sz val="16"/>
        <color theme="1"/>
        <rFont val="Calibri (Corps)"/>
      </rPr>
      <t>Cacao Bary</t>
    </r>
  </si>
  <si>
    <r>
      <t xml:space="preserve">Chocolat noir SAINT-DOMINGUE 70% cacao </t>
    </r>
    <r>
      <rPr>
        <sz val="16"/>
        <color theme="1"/>
        <rFont val="Calibri (Corps)"/>
      </rPr>
      <t>Cacao Bary</t>
    </r>
  </si>
  <si>
    <r>
      <t xml:space="preserve">Chocolat noir TANZANIE 75% cacao </t>
    </r>
    <r>
      <rPr>
        <sz val="16"/>
        <color theme="1"/>
        <rFont val="Calibri (Corps)"/>
      </rPr>
      <t>Cacao Bary</t>
    </r>
  </si>
  <si>
    <r>
      <t xml:space="preserve">Chocolat lacté caramel 31% cacao </t>
    </r>
    <r>
      <rPr>
        <sz val="16"/>
        <color theme="1"/>
        <rFont val="Calibri (Corps)"/>
      </rPr>
      <t>Cacao Bary</t>
    </r>
  </si>
  <si>
    <r>
      <t xml:space="preserve">Chocolat noir MEXIQUE 66% cacao </t>
    </r>
    <r>
      <rPr>
        <sz val="16"/>
        <color theme="1"/>
        <rFont val="Calibri (Corps)"/>
      </rPr>
      <t>Cacao Bary</t>
    </r>
  </si>
  <si>
    <t>CHOCOLATS POUR PATISSERIES</t>
  </si>
  <si>
    <r>
      <t xml:space="preserve">Moutarde Citron Basilic </t>
    </r>
    <r>
      <rPr>
        <sz val="16"/>
        <color theme="1"/>
        <rFont val="Calibri (Corps)"/>
      </rPr>
      <t>Moutarde de Meaux</t>
    </r>
  </si>
  <si>
    <t>Préparation pour rhum arrangé Banane Fraise Menthe</t>
  </si>
  <si>
    <t>Préparation pour rhum arrangé Banane Pomme Cannelle</t>
  </si>
  <si>
    <r>
      <t xml:space="preserve">Farine Complète T150 </t>
    </r>
    <r>
      <rPr>
        <sz val="16"/>
        <color theme="1"/>
        <rFont val="Calibri (Corps)"/>
      </rPr>
      <t>Moulins de Versailles</t>
    </r>
  </si>
  <si>
    <r>
      <t xml:space="preserve">Vin Rouge </t>
    </r>
    <r>
      <rPr>
        <sz val="16"/>
        <color theme="1"/>
        <rFont val="Calibri (Corps)"/>
      </rPr>
      <t>La Winerie Parisienne</t>
    </r>
  </si>
  <si>
    <r>
      <t xml:space="preserve">Vin Blanc </t>
    </r>
    <r>
      <rPr>
        <sz val="16"/>
        <color theme="1"/>
        <rFont val="Calibri (Corps)"/>
      </rPr>
      <t>La Winerie Parisienne</t>
    </r>
  </si>
  <si>
    <r>
      <t xml:space="preserve">Terrine Poulet Noisettes </t>
    </r>
    <r>
      <rPr>
        <sz val="16"/>
        <color rgb="FF000000"/>
        <rFont val="Calibri (Corps)"/>
      </rPr>
      <t>Ferme du Logis</t>
    </r>
  </si>
  <si>
    <r>
      <t xml:space="preserve">Farine Rustique </t>
    </r>
    <r>
      <rPr>
        <i/>
        <sz val="18"/>
        <color theme="1"/>
        <rFont val="Calibri (Corps)"/>
      </rPr>
      <t>Préparation pour pain</t>
    </r>
    <r>
      <rPr>
        <sz val="22"/>
        <color theme="1"/>
        <rFont val="Calibri"/>
        <family val="2"/>
        <scheme val="minor"/>
      </rPr>
      <t xml:space="preserve"> </t>
    </r>
    <r>
      <rPr>
        <sz val="16"/>
        <color theme="1"/>
        <rFont val="Calibri (Corps)"/>
      </rPr>
      <t>Moulins de Versailles</t>
    </r>
  </si>
  <si>
    <r>
      <t>Rillettes de Cochon Tomate Provençale</t>
    </r>
    <r>
      <rPr>
        <strike/>
        <sz val="16"/>
        <color theme="6"/>
        <rFont val="Calibri (Corps)"/>
      </rPr>
      <t xml:space="preserve"> M. FERMIER</t>
    </r>
  </si>
  <si>
    <t>Préparation pour rhum arrangé Orange Cannelle Poivre</t>
  </si>
  <si>
    <r>
      <t xml:space="preserve">POIS CASSÉS de la Brie </t>
    </r>
    <r>
      <rPr>
        <sz val="16"/>
        <color theme="1"/>
        <rFont val="Calibri"/>
        <family val="2"/>
        <scheme val="minor"/>
      </rPr>
      <t>Ferme de Férolles</t>
    </r>
  </si>
  <si>
    <r>
      <t xml:space="preserve">LENTILLES BLONDES </t>
    </r>
    <r>
      <rPr>
        <sz val="16"/>
        <color theme="1"/>
        <rFont val="Calibri (Corps)"/>
      </rPr>
      <t>Ferme de Pontaly</t>
    </r>
  </si>
  <si>
    <r>
      <t xml:space="preserve">LINGOTS BLANCS </t>
    </r>
    <r>
      <rPr>
        <sz val="16"/>
        <color theme="1"/>
        <rFont val="Calibri (Corps)"/>
      </rPr>
      <t>Ferme de Férolles</t>
    </r>
  </si>
  <si>
    <r>
      <t xml:space="preserve">Mafaldines </t>
    </r>
    <r>
      <rPr>
        <sz val="16"/>
        <color theme="1"/>
        <rFont val="Calibri (Corps)"/>
      </rPr>
      <t>Les Briardines</t>
    </r>
  </si>
  <si>
    <t>PLATS CUISINÉS</t>
  </si>
  <si>
    <r>
      <t xml:space="preserve">Coq au vin </t>
    </r>
    <r>
      <rPr>
        <sz val="16"/>
        <color theme="1"/>
        <rFont val="Calibri (Corps)"/>
      </rPr>
      <t>La Ferme du Haubert</t>
    </r>
  </si>
  <si>
    <r>
      <t xml:space="preserve">Ratatouille </t>
    </r>
    <r>
      <rPr>
        <sz val="16"/>
        <color theme="1"/>
        <rFont val="Calibri (Corps)"/>
      </rPr>
      <t>La Ferme du Haubert</t>
    </r>
  </si>
  <si>
    <r>
      <t xml:space="preserve">Soupe de tomates </t>
    </r>
    <r>
      <rPr>
        <sz val="16"/>
        <color theme="1"/>
        <rFont val="Calibri (Corps)"/>
      </rPr>
      <t>La Ferme du Haubert</t>
    </r>
  </si>
  <si>
    <r>
      <t xml:space="preserve">Moutarde Figues </t>
    </r>
    <r>
      <rPr>
        <sz val="16"/>
        <color theme="1"/>
        <rFont val="Calibri (Corps)"/>
      </rPr>
      <t>Moutarde de Meaux</t>
    </r>
  </si>
  <si>
    <r>
      <t xml:space="preserve">Pâte d'Olives Noires Grossane </t>
    </r>
    <r>
      <rPr>
        <strike/>
        <sz val="16"/>
        <color theme="6"/>
        <rFont val="Calibri (Corps)"/>
      </rPr>
      <t>Moulin Castelas</t>
    </r>
  </si>
  <si>
    <r>
      <t xml:space="preserve">Rillettes de Cochon Tradition </t>
    </r>
    <r>
      <rPr>
        <sz val="16"/>
        <color theme="1"/>
        <rFont val="Calibri (Corps)"/>
      </rPr>
      <t>M. FERMIER</t>
    </r>
  </si>
  <si>
    <r>
      <t xml:space="preserve">Sirop de fraise - 500 ml </t>
    </r>
    <r>
      <rPr>
        <sz val="16"/>
        <color rgb="FF000000"/>
        <rFont val="Calibri (Corps)"/>
      </rPr>
      <t>La Ferme du Haubert</t>
    </r>
  </si>
  <si>
    <r>
      <t xml:space="preserve">Noisettes enrobées choco lait et noir </t>
    </r>
    <r>
      <rPr>
        <strike/>
        <sz val="16"/>
        <color theme="6"/>
        <rFont val="Calibri"/>
        <family val="2"/>
        <scheme val="minor"/>
      </rPr>
      <t>Le Casse-Noisette</t>
    </r>
  </si>
  <si>
    <r>
      <t xml:space="preserve">Bière Mlle Versailles Cerise - Blanche </t>
    </r>
    <r>
      <rPr>
        <strike/>
        <sz val="16"/>
        <color theme="6"/>
        <rFont val="Calibri"/>
        <family val="2"/>
        <scheme val="minor"/>
      </rPr>
      <t>Brasserie DISTRIKT</t>
    </r>
  </si>
  <si>
    <r>
      <t xml:space="preserve">Jus de Cerise - 250 ml </t>
    </r>
    <r>
      <rPr>
        <sz val="16"/>
        <color theme="1"/>
        <rFont val="Calibri"/>
        <family val="2"/>
      </rPr>
      <t>Bissardon</t>
    </r>
  </si>
  <si>
    <r>
      <t xml:space="preserve">Bonbons au Coquelicot </t>
    </r>
    <r>
      <rPr>
        <sz val="16"/>
        <color theme="1"/>
        <rFont val="Calibri"/>
        <family val="2"/>
        <scheme val="minor"/>
      </rPr>
      <t>Des Lis Chocolat</t>
    </r>
  </si>
  <si>
    <r>
      <t xml:space="preserve">Biscottes artisanales L'authentique </t>
    </r>
    <r>
      <rPr>
        <sz val="16"/>
        <color theme="1"/>
        <rFont val="Calibri (Corps)"/>
      </rPr>
      <t>La Chanteracoise</t>
    </r>
  </si>
  <si>
    <r>
      <t xml:space="preserve">Biscottes artisanales aux 7 céréales </t>
    </r>
    <r>
      <rPr>
        <sz val="16"/>
        <color theme="1"/>
        <rFont val="Calibri (Corps)"/>
      </rPr>
      <t>La Chanteracoise</t>
    </r>
  </si>
  <si>
    <r>
      <t xml:space="preserve">Biscottes artisanales aux fruits </t>
    </r>
    <r>
      <rPr>
        <sz val="16"/>
        <color theme="1"/>
        <rFont val="Calibri (Corps)"/>
      </rPr>
      <t>La Chanteracoise</t>
    </r>
  </si>
  <si>
    <r>
      <t xml:space="preserve">Croutons nature </t>
    </r>
    <r>
      <rPr>
        <sz val="16"/>
        <color theme="1"/>
        <rFont val="Calibri (Corps)"/>
      </rPr>
      <t>La Chanteracoise</t>
    </r>
  </si>
  <si>
    <r>
      <t xml:space="preserve">Croutons à l'ail </t>
    </r>
    <r>
      <rPr>
        <sz val="16"/>
        <color theme="1"/>
        <rFont val="Calibri (Corps)"/>
      </rPr>
      <t>La Chanteracoise</t>
    </r>
  </si>
  <si>
    <r>
      <t xml:space="preserve">Croutons au comté </t>
    </r>
    <r>
      <rPr>
        <sz val="16"/>
        <color theme="1"/>
        <rFont val="Calibri (Corps)"/>
      </rPr>
      <t>La Chanteracoise</t>
    </r>
  </si>
  <si>
    <r>
      <t xml:space="preserve">Saucisson Sec Nature </t>
    </r>
    <r>
      <rPr>
        <sz val="16"/>
        <color rgb="FF000000"/>
        <rFont val="Calibri (Corps)"/>
      </rPr>
      <t>Maison Prajault</t>
    </r>
  </si>
  <si>
    <t>BISCOTTES</t>
  </si>
  <si>
    <r>
      <rPr>
        <b/>
        <sz val="26"/>
        <color theme="1"/>
        <rFont val="Calibri (Corps)"/>
      </rPr>
      <t>N° tél.</t>
    </r>
    <r>
      <rPr>
        <b/>
        <sz val="26"/>
        <color theme="1"/>
        <rFont val="Calibri"/>
        <family val="2"/>
        <scheme val="minor"/>
      </rPr>
      <t xml:space="preserve"> </t>
    </r>
    <r>
      <rPr>
        <sz val="24"/>
        <color theme="1"/>
        <rFont val="Calibri (Corps)"/>
      </rPr>
      <t>(obligatoire)</t>
    </r>
    <r>
      <rPr>
        <sz val="26"/>
        <color theme="1"/>
        <rFont val="Calibri (Corps)"/>
      </rPr>
      <t xml:space="preserve"> </t>
    </r>
    <r>
      <rPr>
        <b/>
        <sz val="26"/>
        <color theme="1"/>
        <rFont val="Calibri"/>
        <family val="2"/>
        <scheme val="minor"/>
      </rPr>
      <t>:</t>
    </r>
  </si>
  <si>
    <r>
      <t xml:space="preserve">Bière Jungle </t>
    </r>
    <r>
      <rPr>
        <sz val="16"/>
        <rFont val="Calibri (Corps)"/>
      </rPr>
      <t>Brasserie DISTRIKT</t>
    </r>
  </si>
  <si>
    <r>
      <rPr>
        <b/>
        <i/>
        <sz val="18"/>
        <color theme="1"/>
        <rFont val="Tahoma"/>
        <family val="2"/>
      </rPr>
      <t>Livraison 5 €</t>
    </r>
    <r>
      <rPr>
        <b/>
        <i/>
        <sz val="14"/>
        <color theme="1"/>
        <rFont val="Tahoma"/>
        <family val="2"/>
      </rPr>
      <t xml:space="preserve">
Offerte si &gt;50 € (78 et 92) 
ou si &gt;70€ (91 et 95)</t>
    </r>
  </si>
  <si>
    <r>
      <t xml:space="preserve">Pâté de Cochon Châtaigne &amp; Whisky </t>
    </r>
    <r>
      <rPr>
        <sz val="16"/>
        <rFont val="Calibri (Corps)"/>
      </rPr>
      <t>M. FERMIER</t>
    </r>
  </si>
  <si>
    <r>
      <t xml:space="preserve">Confiture Nectarine </t>
    </r>
    <r>
      <rPr>
        <sz val="16"/>
        <color theme="1"/>
        <rFont val="Calibri (Corps)"/>
      </rPr>
      <t>Délices du Potager</t>
    </r>
  </si>
  <si>
    <r>
      <t xml:space="preserve">Confiture Pomme au cidre </t>
    </r>
    <r>
      <rPr>
        <sz val="16"/>
        <color theme="1"/>
        <rFont val="Calibri (Corps)"/>
      </rPr>
      <t>Délices du Potager</t>
    </r>
  </si>
  <si>
    <r>
      <t>Confiture Pomme &amp; vanille</t>
    </r>
    <r>
      <rPr>
        <sz val="16"/>
        <color theme="1"/>
        <rFont val="Calibri (Corps)"/>
      </rPr>
      <t xml:space="preserve"> Délices du Potager</t>
    </r>
  </si>
  <si>
    <t>CONFITURES</t>
  </si>
  <si>
    <r>
      <t xml:space="preserve">Confiture Pommes au Beurre-Caramel aux 4 épices </t>
    </r>
    <r>
      <rPr>
        <sz val="16"/>
        <color theme="1"/>
        <rFont val="Calibri (Corps)"/>
      </rPr>
      <t>Le Pressoir d'Or</t>
    </r>
  </si>
  <si>
    <r>
      <t xml:space="preserve">Gelée Pomme au Calvados </t>
    </r>
    <r>
      <rPr>
        <strike/>
        <sz val="16"/>
        <color theme="6"/>
        <rFont val="Calibri (Corps)"/>
      </rPr>
      <t>Le Pressoir d'Or</t>
    </r>
  </si>
  <si>
    <r>
      <t xml:space="preserve">Gelée Pomme aux Citrons confits </t>
    </r>
    <r>
      <rPr>
        <sz val="16"/>
        <color theme="1"/>
        <rFont val="Calibri (Corps)"/>
      </rPr>
      <t>Le Pressoir d'Or</t>
    </r>
  </si>
  <si>
    <t>GELÉES</t>
  </si>
  <si>
    <r>
      <t xml:space="preserve">Gelée Poire Vanille Bourbon de Madagascar </t>
    </r>
    <r>
      <rPr>
        <sz val="16"/>
        <color theme="1"/>
        <rFont val="Calibri"/>
        <family val="2"/>
        <scheme val="minor"/>
      </rPr>
      <t>L</t>
    </r>
    <r>
      <rPr>
        <sz val="16"/>
        <color theme="1"/>
        <rFont val="Calibri (Corps)"/>
      </rPr>
      <t>es Confitures de la Prairie</t>
    </r>
  </si>
  <si>
    <r>
      <t xml:space="preserve">Cidre de Normandie 33 cL </t>
    </r>
    <r>
      <rPr>
        <sz val="16"/>
        <rFont val="Calibri"/>
        <family val="2"/>
        <scheme val="minor"/>
      </rPr>
      <t>Le Pressoir d'Or</t>
    </r>
  </si>
  <si>
    <r>
      <t xml:space="preserve">Cidre Rosé de Normandie 33 cL </t>
    </r>
    <r>
      <rPr>
        <sz val="16"/>
        <rFont val="Calibri"/>
        <family val="2"/>
        <scheme val="minor"/>
      </rPr>
      <t>Le Pressoir d'Or</t>
    </r>
  </si>
  <si>
    <r>
      <t xml:space="preserve">Terrine de Sanglier sauvage au Gewurtztraminer </t>
    </r>
    <r>
      <rPr>
        <sz val="16"/>
        <rFont val="Calibri (Corps)"/>
      </rPr>
      <t>Nemrod</t>
    </r>
  </si>
  <si>
    <r>
      <t xml:space="preserve">Terrine de Sanglier sauvage au Pinot gris </t>
    </r>
    <r>
      <rPr>
        <sz val="16"/>
        <color rgb="FF000000"/>
        <rFont val="Calibri (Corps)"/>
      </rPr>
      <t>Nemrod</t>
    </r>
  </si>
  <si>
    <r>
      <t xml:space="preserve">Préparation pour Pain Seigle </t>
    </r>
    <r>
      <rPr>
        <sz val="16"/>
        <rFont val="Calibri (Corps)"/>
      </rPr>
      <t>Moulins de Versailles</t>
    </r>
  </si>
  <si>
    <r>
      <t xml:space="preserve">Farine 6 céréales &amp; 4 graines </t>
    </r>
    <r>
      <rPr>
        <i/>
        <sz val="18"/>
        <rFont val="Calibri (Corps)"/>
      </rPr>
      <t>Préparation pour pain</t>
    </r>
    <r>
      <rPr>
        <sz val="22"/>
        <rFont val="Calibri"/>
        <family val="2"/>
        <scheme val="minor"/>
      </rPr>
      <t xml:space="preserve"> </t>
    </r>
    <r>
      <rPr>
        <sz val="16"/>
        <rFont val="Calibri (Corps)"/>
      </rPr>
      <t>Moulins de Versailles</t>
    </r>
  </si>
  <si>
    <r>
      <t xml:space="preserve">Chutney Courgette jaune </t>
    </r>
    <r>
      <rPr>
        <sz val="16"/>
        <color theme="1"/>
        <rFont val="Calibri (Corps)"/>
      </rPr>
      <t>Les Délices du Potager</t>
    </r>
  </si>
  <si>
    <r>
      <t xml:space="preserve">Sauce piquante fumée (force 4/12) </t>
    </r>
    <r>
      <rPr>
        <sz val="16"/>
        <color theme="1"/>
        <rFont val="Calibri (Corps)"/>
      </rPr>
      <t>Maison Martin</t>
    </r>
  </si>
  <si>
    <r>
      <t xml:space="preserve">Sauce piquante aux herbes de maquis (force 4/12) </t>
    </r>
    <r>
      <rPr>
        <sz val="16"/>
        <color theme="1"/>
        <rFont val="Calibri (Corps)"/>
      </rPr>
      <t>Maison Martin</t>
    </r>
  </si>
  <si>
    <r>
      <t xml:space="preserve">Sauce piquante pur cru Habanero (force 9/12) </t>
    </r>
    <r>
      <rPr>
        <sz val="16"/>
        <color theme="1"/>
        <rFont val="Calibri (Corps)"/>
      </rPr>
      <t>Maison Martin</t>
    </r>
  </si>
  <si>
    <r>
      <t xml:space="preserve">Tapenade Verte </t>
    </r>
    <r>
      <rPr>
        <sz val="16"/>
        <rFont val="Calibri (Corps)"/>
      </rPr>
      <t>Moulin Castelas</t>
    </r>
  </si>
  <si>
    <r>
      <t xml:space="preserve">Terrine l'Estivale </t>
    </r>
    <r>
      <rPr>
        <sz val="16"/>
        <rFont val="Calibri (Corps)"/>
      </rPr>
      <t>Pisciculture de Villette</t>
    </r>
  </si>
  <si>
    <r>
      <t>Pintade aux morilles</t>
    </r>
    <r>
      <rPr>
        <strike/>
        <sz val="16"/>
        <color theme="6"/>
        <rFont val="Calibri (Corps)"/>
      </rPr>
      <t xml:space="preserve"> La Ferme du Haubert</t>
    </r>
  </si>
  <si>
    <r>
      <t>Poulet à la moutarde du Vexin</t>
    </r>
    <r>
      <rPr>
        <strike/>
        <sz val="16"/>
        <color theme="6"/>
        <rFont val="Calibri (Corps)"/>
      </rPr>
      <t xml:space="preserve"> La Ferme du Haubert</t>
    </r>
  </si>
  <si>
    <r>
      <t xml:space="preserve">Poulet basquaise </t>
    </r>
    <r>
      <rPr>
        <sz val="16"/>
        <color theme="1"/>
        <rFont val="Calibri (Corps)"/>
      </rPr>
      <t>La Ferme du Haubert</t>
    </r>
  </si>
  <si>
    <r>
      <t xml:space="preserve">Soupe de chataignes </t>
    </r>
    <r>
      <rPr>
        <sz val="16"/>
        <color theme="1"/>
        <rFont val="Calibri (Corps)"/>
      </rPr>
      <t>La Ferme de Pisse Renard</t>
    </r>
  </si>
  <si>
    <r>
      <t xml:space="preserve">Soupe de chataignes aux orties </t>
    </r>
    <r>
      <rPr>
        <sz val="16"/>
        <color theme="1"/>
        <rFont val="Calibri (Corps)"/>
      </rPr>
      <t>La Ferme de Pisse Renard</t>
    </r>
  </si>
  <si>
    <r>
      <t xml:space="preserve">Rillettes de Truite au Safran </t>
    </r>
    <r>
      <rPr>
        <sz val="16"/>
        <rFont val="Calibri (Corps)"/>
      </rPr>
      <t>Pisciculture de Villette</t>
    </r>
  </si>
  <si>
    <r>
      <t xml:space="preserve">Confiture Clémentine </t>
    </r>
    <r>
      <rPr>
        <sz val="16"/>
        <color theme="1"/>
        <rFont val="Calibri (Corps)"/>
      </rPr>
      <t>Délices du Potager</t>
    </r>
  </si>
  <si>
    <t>Préparation pour rhum arrangé Ananas Framboise Verveine</t>
  </si>
  <si>
    <r>
      <t xml:space="preserve">Bière Mlle Versailles Fraise - Blanche </t>
    </r>
    <r>
      <rPr>
        <strike/>
        <sz val="16"/>
        <color theme="6"/>
        <rFont val="Calibri"/>
        <family val="2"/>
        <scheme val="minor"/>
      </rPr>
      <t>Brasserie DISTRIKT</t>
    </r>
  </si>
  <si>
    <r>
      <t xml:space="preserve">PREPARATION RHUM ARRANGE
</t>
    </r>
    <r>
      <rPr>
        <sz val="14"/>
        <color theme="1"/>
        <rFont val="Calibri"/>
        <family val="2"/>
        <scheme val="minor"/>
      </rPr>
      <t>L'Arrangé Français</t>
    </r>
  </si>
  <si>
    <r>
      <t xml:space="preserve">Rhum arrangé Ananas Framboise Verveine </t>
    </r>
    <r>
      <rPr>
        <sz val="16"/>
        <rFont val="Calibri (Corps)"/>
      </rPr>
      <t>L'Arrangé Français</t>
    </r>
  </si>
  <si>
    <r>
      <t xml:space="preserve">Rhum arrangé Banane Pomme Cannelle </t>
    </r>
    <r>
      <rPr>
        <sz val="16"/>
        <rFont val="Calibri (Corps)"/>
      </rPr>
      <t>L'Arrangé Français</t>
    </r>
  </si>
  <si>
    <r>
      <t xml:space="preserve">Rhum arrangé Banane Fraise Menthe </t>
    </r>
    <r>
      <rPr>
        <sz val="16"/>
        <rFont val="Calibri (Corps)"/>
      </rPr>
      <t>L'Arrangé Français</t>
    </r>
  </si>
  <si>
    <r>
      <t xml:space="preserve">Rhum arrangé Fruit de la passion Vanille </t>
    </r>
    <r>
      <rPr>
        <sz val="16"/>
        <rFont val="Calibri (Corps)"/>
      </rPr>
      <t>L'Arangé Français</t>
    </r>
  </si>
  <si>
    <r>
      <t xml:space="preserve">Thé Noir BIO English Breakfast </t>
    </r>
    <r>
      <rPr>
        <sz val="16"/>
        <color theme="1"/>
        <rFont val="Calibri (Corps)"/>
      </rPr>
      <t>Li-Oy Tea</t>
    </r>
  </si>
  <si>
    <r>
      <t xml:space="preserve">Thé Blanc BIO Ananas - Papaye </t>
    </r>
    <r>
      <rPr>
        <sz val="16"/>
        <color theme="1"/>
        <rFont val="Calibri (Corps)"/>
      </rPr>
      <t>Li-Oy Tea</t>
    </r>
  </si>
  <si>
    <r>
      <t xml:space="preserve">Rooïbos agrumes </t>
    </r>
    <r>
      <rPr>
        <sz val="16"/>
        <color theme="1"/>
        <rFont val="Calibri (Corps)"/>
      </rPr>
      <t>Li-Oy Tea</t>
    </r>
  </si>
  <si>
    <t>BONBONS PERLES DE MIEL</t>
  </si>
  <si>
    <r>
      <t xml:space="preserve">LENTILLES blondes de la Brie </t>
    </r>
    <r>
      <rPr>
        <strike/>
        <sz val="16"/>
        <color theme="6"/>
        <rFont val="Calibri"/>
        <family val="2"/>
        <scheme val="minor"/>
      </rPr>
      <t>Ferme de Férolles</t>
    </r>
  </si>
  <si>
    <r>
      <t xml:space="preserve">Saucisson Sec </t>
    </r>
    <r>
      <rPr>
        <sz val="22"/>
        <color theme="1"/>
        <rFont val="Calibri (Corps)"/>
      </rPr>
      <t xml:space="preserve">Cèpes </t>
    </r>
    <r>
      <rPr>
        <sz val="16"/>
        <color theme="1"/>
        <rFont val="Calibri (Corps)"/>
      </rPr>
      <t>Maison Prajault</t>
    </r>
  </si>
  <si>
    <r>
      <t xml:space="preserve">Linguine </t>
    </r>
    <r>
      <rPr>
        <sz val="16"/>
        <rFont val="Calibri (Corps)"/>
      </rPr>
      <t>Les Briardines</t>
    </r>
  </si>
  <si>
    <r>
      <t xml:space="preserve">Pâtes Blé dur Semi-complètes </t>
    </r>
    <r>
      <rPr>
        <strike/>
        <sz val="16"/>
        <color theme="6"/>
        <rFont val="Calibri (Corps)"/>
      </rPr>
      <t>Ferme de Voisins</t>
    </r>
  </si>
  <si>
    <r>
      <t xml:space="preserve">Pâtes Blé dur Air &amp; Persil </t>
    </r>
    <r>
      <rPr>
        <strike/>
        <sz val="16"/>
        <color theme="6"/>
        <rFont val="Calibri (Corps)"/>
      </rPr>
      <t>Ferme de Voisins</t>
    </r>
  </si>
  <si>
    <r>
      <rPr>
        <sz val="20"/>
        <color theme="1"/>
        <rFont val="Calibri (Corps)"/>
      </rPr>
      <t xml:space="preserve">Pâtes nature Trottole </t>
    </r>
    <r>
      <rPr>
        <sz val="16"/>
        <color theme="1"/>
        <rFont val="Calibri (Corps)"/>
      </rPr>
      <t>Epi C'est Tout</t>
    </r>
  </si>
  <si>
    <r>
      <rPr>
        <sz val="20"/>
        <color theme="1"/>
        <rFont val="Calibri (Corps)"/>
      </rPr>
      <t>Pâtes d'épeautre Conchiglie</t>
    </r>
    <r>
      <rPr>
        <sz val="12"/>
        <color theme="1"/>
        <rFont val="Calibri"/>
        <family val="2"/>
        <scheme val="minor"/>
      </rPr>
      <t xml:space="preserve"> </t>
    </r>
    <r>
      <rPr>
        <sz val="16"/>
        <color theme="1"/>
        <rFont val="Calibri (Corps)"/>
      </rPr>
      <t>Epi C'est Tout</t>
    </r>
  </si>
  <si>
    <r>
      <rPr>
        <sz val="20"/>
        <color theme="1"/>
        <rFont val="Calibri (Corps)"/>
      </rPr>
      <t xml:space="preserve">Pâtes au paprika fumé piquant Conchiglie </t>
    </r>
    <r>
      <rPr>
        <sz val="16"/>
        <color theme="1"/>
        <rFont val="Calibri (Corps)"/>
      </rPr>
      <t>Epi C'est Tout</t>
    </r>
  </si>
  <si>
    <r>
      <rPr>
        <sz val="20"/>
        <color theme="1"/>
        <rFont val="Calibri (Corps)"/>
      </rPr>
      <t>Pâtes nature Macaronette</t>
    </r>
    <r>
      <rPr>
        <sz val="12"/>
        <color theme="1"/>
        <rFont val="Calibri"/>
        <family val="2"/>
        <scheme val="minor"/>
      </rPr>
      <t xml:space="preserve"> </t>
    </r>
    <r>
      <rPr>
        <sz val="16"/>
        <color theme="1"/>
        <rFont val="Calibri (Corps)"/>
      </rPr>
      <t>Epi C'est Tout</t>
    </r>
  </si>
  <si>
    <r>
      <t xml:space="preserve">Rillettes Poulet Champignons </t>
    </r>
    <r>
      <rPr>
        <sz val="16"/>
        <rFont val="Calibri (Corps)"/>
      </rPr>
      <t>Ferme du Logis</t>
    </r>
  </si>
  <si>
    <t xml:space="preserve"> CROUTONS &amp; CHAPELURE</t>
  </si>
  <si>
    <r>
      <t xml:space="preserve">Confit de canard 2 cuisses </t>
    </r>
    <r>
      <rPr>
        <sz val="16"/>
        <color theme="1"/>
        <rFont val="Calibri (Corps)"/>
      </rPr>
      <t>Ferme de la Garenne</t>
    </r>
  </si>
  <si>
    <t>Confiture Poire, feve de tonka &amp; chocolat</t>
  </si>
  <si>
    <r>
      <t xml:space="preserve">Gelée Pomme à la Cannelle </t>
    </r>
    <r>
      <rPr>
        <sz val="16"/>
        <color theme="1"/>
        <rFont val="Calibri (Corps)"/>
      </rPr>
      <t>Le Pressoir d'Or</t>
    </r>
  </si>
  <si>
    <r>
      <t xml:space="preserve">Biscottes briochées </t>
    </r>
    <r>
      <rPr>
        <sz val="16"/>
        <color theme="1"/>
        <rFont val="Calibri (Corps)"/>
      </rPr>
      <t>La Chanteracoise</t>
    </r>
  </si>
  <si>
    <r>
      <t xml:space="preserve">Farine de petit épeautre </t>
    </r>
    <r>
      <rPr>
        <sz val="16"/>
        <color theme="1"/>
        <rFont val="Calibri (Corps)"/>
      </rPr>
      <t>Moulins de Versailles</t>
    </r>
  </si>
  <si>
    <r>
      <t xml:space="preserve">Sirop Rose de Provins - 250 ml </t>
    </r>
    <r>
      <rPr>
        <strike/>
        <sz val="16"/>
        <color theme="6"/>
        <rFont val="Calibri (Corps)"/>
      </rPr>
      <t>Des Lis Chocolat</t>
    </r>
  </si>
  <si>
    <t>PATES ARTISANALES</t>
  </si>
  <si>
    <r>
      <t xml:space="preserve">Bergerac rouge </t>
    </r>
    <r>
      <rPr>
        <sz val="16"/>
        <color theme="1"/>
        <rFont val="Calibri (Corps)"/>
      </rPr>
      <t>Domaine Les Flambertins</t>
    </r>
  </si>
  <si>
    <r>
      <t xml:space="preserve">Chapelure extra </t>
    </r>
    <r>
      <rPr>
        <sz val="16"/>
        <color theme="1"/>
        <rFont val="Calibri (Corps)"/>
      </rPr>
      <t>La Chanteracoise</t>
    </r>
  </si>
  <si>
    <r>
      <t xml:space="preserve">Sirop de cerise - 500 ml </t>
    </r>
    <r>
      <rPr>
        <strike/>
        <sz val="16"/>
        <color theme="6"/>
        <rFont val="Calibri (Corps)"/>
      </rPr>
      <t>La Ferme du Haubert</t>
    </r>
  </si>
  <si>
    <t>Chips Française Nature</t>
  </si>
  <si>
    <r>
      <t xml:space="preserve">La Chips Française au Piment du Béarn </t>
    </r>
    <r>
      <rPr>
        <sz val="16"/>
        <color theme="1"/>
        <rFont val="Calibri (Corps)"/>
      </rPr>
      <t>Chips Française</t>
    </r>
  </si>
  <si>
    <r>
      <t xml:space="preserve">Sauce piquante East IPA Gallia (force 5/12) </t>
    </r>
    <r>
      <rPr>
        <sz val="16"/>
        <color theme="1"/>
        <rFont val="Calibri (Corps)"/>
      </rPr>
      <t>Maison Martin</t>
    </r>
  </si>
  <si>
    <r>
      <t xml:space="preserve">Confiture BIO de Rhubarbe </t>
    </r>
    <r>
      <rPr>
        <sz val="16"/>
        <color theme="1"/>
        <rFont val="Calibri (Corps)"/>
      </rPr>
      <t>Grand Balleau</t>
    </r>
  </si>
  <si>
    <r>
      <t xml:space="preserve">Limonade Citron - Citron vert 330 ml - </t>
    </r>
    <r>
      <rPr>
        <sz val="16"/>
        <rFont val="Calibri (Corps)"/>
      </rPr>
      <t>Appie</t>
    </r>
  </si>
  <si>
    <r>
      <t>Limonade Fraise - Framboise - 330 ml</t>
    </r>
    <r>
      <rPr>
        <sz val="16"/>
        <rFont val="Calibri (Corps)"/>
      </rPr>
      <t xml:space="preserve"> Appie</t>
    </r>
  </si>
  <si>
    <r>
      <t>Pétillant de Pomme - 330 ml</t>
    </r>
    <r>
      <rPr>
        <sz val="16"/>
        <rFont val="Calibri (Corps)"/>
      </rPr>
      <t xml:space="preserve"> Appie</t>
    </r>
  </si>
  <si>
    <r>
      <t xml:space="preserve">Compote Pomme Poire </t>
    </r>
    <r>
      <rPr>
        <sz val="16"/>
        <color theme="1"/>
        <rFont val="Calibri (Corps)"/>
      </rPr>
      <t>L'arbre à jus</t>
    </r>
  </si>
  <si>
    <r>
      <t xml:space="preserve">Compote Pomme Framboise </t>
    </r>
    <r>
      <rPr>
        <sz val="16"/>
        <color theme="1"/>
        <rFont val="Calibri (Corps)"/>
      </rPr>
      <t>L'arbre à jus</t>
    </r>
  </si>
  <si>
    <r>
      <t xml:space="preserve">Compote Pomme Fraise </t>
    </r>
    <r>
      <rPr>
        <sz val="16"/>
        <color theme="1"/>
        <rFont val="Calibri (Corps)"/>
      </rPr>
      <t>L'arbre à jus</t>
    </r>
  </si>
  <si>
    <r>
      <t xml:space="preserve">Jus de Pommes 1 L </t>
    </r>
    <r>
      <rPr>
        <strike/>
        <sz val="16"/>
        <color theme="6"/>
        <rFont val="Calibri (Corps)"/>
      </rPr>
      <t>Ferme du Logis</t>
    </r>
  </si>
  <si>
    <r>
      <t xml:space="preserve">Moutarde Piment d'Espelette </t>
    </r>
    <r>
      <rPr>
        <strike/>
        <sz val="16"/>
        <color theme="6"/>
        <rFont val="Calibri (Corps)"/>
      </rPr>
      <t>Moutarde de Meaux</t>
    </r>
  </si>
  <si>
    <r>
      <t xml:space="preserve">Jus de Pommes-Framboises 1 L </t>
    </r>
    <r>
      <rPr>
        <strike/>
        <sz val="16"/>
        <color theme="6"/>
        <rFont val="Calibri (Corps)"/>
      </rPr>
      <t>Ferme du Logis</t>
    </r>
  </si>
  <si>
    <r>
      <t xml:space="preserve">Jus de Pommes-Fruits de la Passion 1 L </t>
    </r>
    <r>
      <rPr>
        <strike/>
        <sz val="16"/>
        <color theme="6"/>
        <rFont val="Calibri (Corps)"/>
      </rPr>
      <t>Ferme du Logis</t>
    </r>
  </si>
  <si>
    <r>
      <t xml:space="preserve">Noisettes grillées </t>
    </r>
    <r>
      <rPr>
        <strike/>
        <sz val="16"/>
        <color theme="6"/>
        <rFont val="Calibri"/>
        <family val="2"/>
        <scheme val="minor"/>
      </rPr>
      <t>Le Casse-Noisette</t>
    </r>
  </si>
  <si>
    <r>
      <t>Crème de noisettes</t>
    </r>
    <r>
      <rPr>
        <strike/>
        <sz val="16"/>
        <color theme="6"/>
        <rFont val="Calibri"/>
        <family val="2"/>
        <scheme val="minor"/>
      </rPr>
      <t xml:space="preserve"> Le Casse-Noisette</t>
    </r>
  </si>
  <si>
    <r>
      <t xml:space="preserve">Crème de noisettes au chocolat </t>
    </r>
    <r>
      <rPr>
        <strike/>
        <sz val="16"/>
        <color theme="6"/>
        <rFont val="Calibri"/>
        <family val="2"/>
        <scheme val="minor"/>
      </rPr>
      <t>Le Casse-Noisette</t>
    </r>
  </si>
  <si>
    <r>
      <t xml:space="preserve">Infusion BIO Verveine - Agrumes </t>
    </r>
    <r>
      <rPr>
        <strike/>
        <sz val="16"/>
        <color theme="6"/>
        <rFont val="Calibri (Corps)"/>
      </rPr>
      <t>Li-Oy Tea</t>
    </r>
  </si>
  <si>
    <r>
      <t xml:space="preserve">Thé Vert BIO Citron - Coco - Groseille </t>
    </r>
    <r>
      <rPr>
        <strike/>
        <sz val="16"/>
        <color theme="6"/>
        <rFont val="Calibri (Corps)"/>
      </rPr>
      <t>Li-Oy Tea</t>
    </r>
  </si>
  <si>
    <r>
      <t xml:space="preserve">Thé Noir BIO Earl grey </t>
    </r>
    <r>
      <rPr>
        <strike/>
        <sz val="16"/>
        <color theme="6"/>
        <rFont val="Calibri (Corps)"/>
      </rPr>
      <t>Li-Oy Tea</t>
    </r>
  </si>
  <si>
    <r>
      <t xml:space="preserve">Thé Vert BIO Jasmin </t>
    </r>
    <r>
      <rPr>
        <strike/>
        <sz val="16"/>
        <color theme="6"/>
        <rFont val="Calibri (Corps)"/>
      </rPr>
      <t>Li-Oy Tea</t>
    </r>
  </si>
  <si>
    <r>
      <t xml:space="preserve">Bière Mlle Versailles Mangue - Blanche </t>
    </r>
    <r>
      <rPr>
        <strike/>
        <sz val="16"/>
        <color theme="6"/>
        <rFont val="Calibri"/>
        <family val="2"/>
        <scheme val="minor"/>
      </rPr>
      <t>Brasserie DISTRIKT</t>
    </r>
  </si>
  <si>
    <r>
      <t xml:space="preserve">Jus de Tomate - 250 ml </t>
    </r>
    <r>
      <rPr>
        <sz val="16"/>
        <rFont val="Calibri (Corps)"/>
      </rPr>
      <t>Bissardon</t>
    </r>
  </si>
  <si>
    <r>
      <t xml:space="preserve">Jus de Pommes 1L </t>
    </r>
    <r>
      <rPr>
        <sz val="16"/>
        <color rgb="FF000000"/>
        <rFont val="Calibri (Corps)"/>
      </rPr>
      <t>Ferme de la Bonnerie</t>
    </r>
  </si>
  <si>
    <r>
      <t xml:space="preserve">Gelée Groseille </t>
    </r>
    <r>
      <rPr>
        <strike/>
        <sz val="16"/>
        <color theme="6"/>
        <rFont val="Calibri"/>
        <family val="2"/>
        <scheme val="minor"/>
      </rPr>
      <t>L</t>
    </r>
    <r>
      <rPr>
        <strike/>
        <sz val="16"/>
        <color theme="6"/>
        <rFont val="Calibri (Corps)"/>
      </rPr>
      <t>es Confitures de la Prairie</t>
    </r>
  </si>
  <si>
    <r>
      <t xml:space="preserve">Confiture Myrtille </t>
    </r>
    <r>
      <rPr>
        <sz val="16"/>
        <color theme="1"/>
        <rFont val="Calibri"/>
        <family val="2"/>
        <scheme val="minor"/>
      </rPr>
      <t>L</t>
    </r>
    <r>
      <rPr>
        <sz val="16"/>
        <color theme="1"/>
        <rFont val="Calibri (Corps)"/>
      </rPr>
      <t>es Confitures de la Prairie</t>
    </r>
  </si>
  <si>
    <r>
      <t xml:space="preserve">Gelée Pomme </t>
    </r>
    <r>
      <rPr>
        <sz val="16"/>
        <color theme="1"/>
        <rFont val="Calibri (Corps)"/>
      </rPr>
      <t>Le Pressoir d'Or</t>
    </r>
  </si>
  <si>
    <r>
      <t xml:space="preserve">Confiture Pomme "La Rouge Délice" à la vanille </t>
    </r>
    <r>
      <rPr>
        <sz val="16"/>
        <color theme="1"/>
        <rFont val="Calibri (Corps)"/>
      </rPr>
      <t>Le Pressoir d'Or</t>
    </r>
  </si>
  <si>
    <r>
      <t xml:space="preserve">Confiture Pomme "La Rouge Délice" </t>
    </r>
    <r>
      <rPr>
        <sz val="16"/>
        <color theme="1"/>
        <rFont val="Calibri (Corps)"/>
      </rPr>
      <t>Le Pressoir d'Or</t>
    </r>
  </si>
  <si>
    <r>
      <t xml:space="preserve">Confiture Quetsche </t>
    </r>
    <r>
      <rPr>
        <sz val="16"/>
        <color theme="1"/>
        <rFont val="Calibri (Corps)"/>
      </rPr>
      <t>Délices du Potager</t>
    </r>
  </si>
  <si>
    <r>
      <t xml:space="preserve">Confiture Orange </t>
    </r>
    <r>
      <rPr>
        <strike/>
        <sz val="16"/>
        <color theme="6"/>
        <rFont val="Calibri (Corps)"/>
      </rPr>
      <t>Délices du Potager</t>
    </r>
  </si>
  <si>
    <r>
      <t xml:space="preserve">Velouté de courge musquée </t>
    </r>
    <r>
      <rPr>
        <sz val="16"/>
        <color theme="1"/>
        <rFont val="Calibri (Corps)"/>
      </rPr>
      <t>La Ferme du Haubert</t>
    </r>
  </si>
  <si>
    <r>
      <t xml:space="preserve">Saucisson Sec </t>
    </r>
    <r>
      <rPr>
        <sz val="22"/>
        <color theme="1"/>
        <rFont val="Calibri (Corps)"/>
      </rPr>
      <t xml:space="preserve">Sanglier </t>
    </r>
    <r>
      <rPr>
        <sz val="16"/>
        <color theme="1"/>
        <rFont val="Calibri (Corps)"/>
      </rPr>
      <t>Maison Prajault</t>
    </r>
  </si>
  <si>
    <r>
      <t xml:space="preserve">Olives vertes cassées au fenouil </t>
    </r>
    <r>
      <rPr>
        <strike/>
        <sz val="16"/>
        <color theme="6"/>
        <rFont val="Calibri (Corps)"/>
      </rPr>
      <t>Moulin Castelas</t>
    </r>
  </si>
  <si>
    <r>
      <t xml:space="preserve">Moutarde Royale Cognac </t>
    </r>
    <r>
      <rPr>
        <strike/>
        <sz val="16"/>
        <color theme="6"/>
        <rFont val="Calibri (Corps)"/>
      </rPr>
      <t>Moutarde de Meaux</t>
    </r>
  </si>
  <si>
    <r>
      <t xml:space="preserve">Huile d'Olives noires AOP Vallée des Baux </t>
    </r>
    <r>
      <rPr>
        <sz val="16"/>
        <rFont val="Calibri"/>
        <family val="2"/>
        <scheme val="minor"/>
      </rPr>
      <t>Moulin Castelas</t>
    </r>
  </si>
  <si>
    <r>
      <t xml:space="preserve">Tapenade Noire </t>
    </r>
    <r>
      <rPr>
        <sz val="16"/>
        <rFont val="Calibri (Corps)"/>
      </rPr>
      <t>Moulin Castelas</t>
    </r>
  </si>
  <si>
    <r>
      <t xml:space="preserve">Jus Pomme Reinette - 250 ml </t>
    </r>
    <r>
      <rPr>
        <sz val="16"/>
        <rFont val="Calibri (Corps)"/>
      </rPr>
      <t>Bissardon</t>
    </r>
  </si>
  <si>
    <r>
      <t>Poiré - 750 ml</t>
    </r>
    <r>
      <rPr>
        <strike/>
        <sz val="16"/>
        <color theme="6"/>
        <rFont val="Calibri"/>
        <family val="2"/>
        <scheme val="minor"/>
      </rPr>
      <t xml:space="preserve"> Appie</t>
    </r>
  </si>
  <si>
    <r>
      <t xml:space="preserve">Pâtes Blé dur Tomate &amp; Basilic </t>
    </r>
    <r>
      <rPr>
        <strike/>
        <sz val="16"/>
        <color theme="6"/>
        <rFont val="Calibri (Corps)"/>
      </rPr>
      <t>Ferme de Voisins</t>
    </r>
  </si>
  <si>
    <r>
      <t xml:space="preserve">Pâtes Blé dur Cresson de Méréville </t>
    </r>
    <r>
      <rPr>
        <strike/>
        <sz val="16"/>
        <color theme="6"/>
        <rFont val="Calibri (Corps)"/>
      </rPr>
      <t>Ferme de Voisins</t>
    </r>
  </si>
  <si>
    <r>
      <t>Terrine aux Ecrevisses et au Sancerre</t>
    </r>
    <r>
      <rPr>
        <sz val="16"/>
        <color theme="1"/>
        <rFont val="Calibri (Corps)"/>
      </rPr>
      <t xml:space="preserve"> Pisciculture de Villette</t>
    </r>
  </si>
  <si>
    <r>
      <t xml:space="preserve">Terrine de saumon aux framboises </t>
    </r>
    <r>
      <rPr>
        <strike/>
        <sz val="16"/>
        <color theme="6"/>
        <rFont val="Calibri (Corps)"/>
      </rPr>
      <t>Pisciculture de Villette</t>
    </r>
  </si>
  <si>
    <r>
      <t>Rillettes de canard</t>
    </r>
    <r>
      <rPr>
        <sz val="16"/>
        <rFont val="Calibri (Corps)"/>
      </rPr>
      <t xml:space="preserve"> Ferme de la Garenne</t>
    </r>
  </si>
  <si>
    <r>
      <t xml:space="preserve">Cassoulet de canard </t>
    </r>
    <r>
      <rPr>
        <sz val="16"/>
        <color theme="1"/>
        <rFont val="Calibri (Corps)"/>
      </rPr>
      <t>Ferme de la Garenne</t>
    </r>
  </si>
  <si>
    <r>
      <t xml:space="preserve">Confiture Rhubarbe &amp; gingembre </t>
    </r>
    <r>
      <rPr>
        <strike/>
        <sz val="16"/>
        <color theme="6"/>
        <rFont val="Calibri (Corps)"/>
      </rPr>
      <t>Délices du Potager</t>
    </r>
  </si>
  <si>
    <r>
      <t>Crème de Chataignes aux écorses d'orange confites</t>
    </r>
    <r>
      <rPr>
        <sz val="16"/>
        <color theme="1"/>
        <rFont val="Calibri (Corps)"/>
      </rPr>
      <t xml:space="preserve"> La Ferme de Pisse Renard</t>
    </r>
  </si>
  <si>
    <r>
      <t>Crème de Chataignes</t>
    </r>
    <r>
      <rPr>
        <sz val="16"/>
        <color theme="1"/>
        <rFont val="Calibri (Corps)"/>
      </rPr>
      <t xml:space="preserve"> La Ferme de Pisse Renard</t>
    </r>
  </si>
  <si>
    <r>
      <t>Crème de Chataignes au rhum</t>
    </r>
    <r>
      <rPr>
        <sz val="16"/>
        <color theme="1"/>
        <rFont val="Calibri (Corps)"/>
      </rPr>
      <t xml:space="preserve"> La Ferme de Pisse Renard</t>
    </r>
  </si>
  <si>
    <r>
      <t xml:space="preserve">Confiture de Chataignes aux brisures confites </t>
    </r>
    <r>
      <rPr>
        <sz val="16"/>
        <color theme="1"/>
        <rFont val="Calibri (Corps)"/>
      </rPr>
      <t>La Ferme de Pisse Renard</t>
    </r>
  </si>
  <si>
    <r>
      <t xml:space="preserve">Thé Noir BIO Chai </t>
    </r>
    <r>
      <rPr>
        <strike/>
        <sz val="16"/>
        <color theme="6"/>
        <rFont val="Calibri (Corps)"/>
      </rPr>
      <t>Li-Oy Tea</t>
    </r>
  </si>
  <si>
    <r>
      <t xml:space="preserve">Thé Noir BIO Lapsang Souchong </t>
    </r>
    <r>
      <rPr>
        <strike/>
        <sz val="16"/>
        <color theme="6"/>
        <rFont val="Calibri (Corps)"/>
      </rPr>
      <t>Li-Oy Tea</t>
    </r>
  </si>
  <si>
    <r>
      <t xml:space="preserve">Gelée Groseille au Lavandin </t>
    </r>
    <r>
      <rPr>
        <sz val="16"/>
        <rFont val="Calibri"/>
        <family val="2"/>
        <scheme val="minor"/>
      </rPr>
      <t>L</t>
    </r>
    <r>
      <rPr>
        <sz val="16"/>
        <rFont val="Calibri (Corps)"/>
      </rPr>
      <t>es Confitures de la Prairie</t>
    </r>
  </si>
  <si>
    <r>
      <t xml:space="preserve">Gelée de fleurs Pissenlit </t>
    </r>
    <r>
      <rPr>
        <sz val="16"/>
        <rFont val="Calibri"/>
        <family val="2"/>
        <scheme val="minor"/>
      </rPr>
      <t>L</t>
    </r>
    <r>
      <rPr>
        <sz val="16"/>
        <rFont val="Calibri (Corps)"/>
      </rPr>
      <t>es Confitures de la Prairie</t>
    </r>
  </si>
  <si>
    <r>
      <t xml:space="preserve">Rillettes à la Truite Fumée </t>
    </r>
    <r>
      <rPr>
        <sz val="16"/>
        <color theme="1"/>
        <rFont val="Calibri (Corps)"/>
      </rPr>
      <t>Pisciculture de Villette</t>
    </r>
  </si>
  <si>
    <r>
      <t xml:space="preserve">LENTILLES JAUNE des Yvelines </t>
    </r>
    <r>
      <rPr>
        <strike/>
        <sz val="16"/>
        <color theme="6"/>
        <rFont val="Calibri (Corps)"/>
      </rPr>
      <t>Huilerie Plaine de Versailles</t>
    </r>
  </si>
  <si>
    <r>
      <t xml:space="preserve">Jus de Pommes Pétillant 750 ml </t>
    </r>
    <r>
      <rPr>
        <strike/>
        <sz val="16"/>
        <color theme="6"/>
        <rFont val="Calibri (Corps)"/>
      </rPr>
      <t>Ferme du Logis</t>
    </r>
  </si>
  <si>
    <r>
      <t xml:space="preserve">Jus de Pommes-Cassis 1 L </t>
    </r>
    <r>
      <rPr>
        <strike/>
        <sz val="16"/>
        <color theme="6"/>
        <rFont val="Calibri (Corps)"/>
      </rPr>
      <t>Ferme du Logis</t>
    </r>
  </si>
  <si>
    <r>
      <t xml:space="preserve">Limonade Coquelicot - 750 ml </t>
    </r>
    <r>
      <rPr>
        <sz val="16"/>
        <color theme="1"/>
        <rFont val="Calibri (Corps)"/>
      </rPr>
      <t>Des Lis Chocolat</t>
    </r>
  </si>
  <si>
    <r>
      <t>Sirop de Coquelicot - 500 ml</t>
    </r>
    <r>
      <rPr>
        <sz val="22"/>
        <color theme="1"/>
        <rFont val="Calibri (Corps)"/>
      </rPr>
      <t xml:space="preserve"> </t>
    </r>
    <r>
      <rPr>
        <sz val="16"/>
        <color theme="1"/>
        <rFont val="Calibri (Corps)"/>
      </rPr>
      <t>Des Lis Chocolat</t>
    </r>
  </si>
  <si>
    <r>
      <t xml:space="preserve">Sirop de Coquelicot - 250 ml </t>
    </r>
    <r>
      <rPr>
        <sz val="16"/>
        <color theme="1"/>
        <rFont val="Calibri (Corps)"/>
      </rPr>
      <t>Des Lis Chocolat</t>
    </r>
  </si>
  <si>
    <r>
      <t xml:space="preserve">LAIT 1/2 écrémé 1 L </t>
    </r>
    <r>
      <rPr>
        <sz val="16"/>
        <rFont val="Calibri (Corps)"/>
      </rPr>
      <t>Fermes d'Ile-de-France</t>
    </r>
  </si>
  <si>
    <r>
      <rPr>
        <b/>
        <sz val="22"/>
        <rFont val="Calibri"/>
        <family val="2"/>
        <scheme val="minor"/>
      </rPr>
      <t xml:space="preserve">PACK 6 x 1 Litre </t>
    </r>
    <r>
      <rPr>
        <sz val="22"/>
        <rFont val="Calibri"/>
        <family val="2"/>
        <scheme val="minor"/>
      </rPr>
      <t xml:space="preserve">LAIT 1/2 écrémé </t>
    </r>
    <r>
      <rPr>
        <sz val="16"/>
        <rFont val="Calibri (Corps)"/>
      </rPr>
      <t>Fermes d'Ile-de-France</t>
    </r>
    <r>
      <rPr>
        <sz val="22"/>
        <rFont val="Calibri"/>
        <family val="2"/>
        <scheme val="minor"/>
      </rPr>
      <t xml:space="preserve"> </t>
    </r>
  </si>
  <si>
    <r>
      <t xml:space="preserve">Farine de Chataignes </t>
    </r>
    <r>
      <rPr>
        <sz val="16"/>
        <rFont val="Calibri (Corps)"/>
      </rPr>
      <t>La Ferme de Pisse Renard</t>
    </r>
  </si>
  <si>
    <r>
      <t xml:space="preserve">LEVURE sèche </t>
    </r>
    <r>
      <rPr>
        <sz val="16"/>
        <rFont val="Calibri (Corps)"/>
      </rPr>
      <t xml:space="preserve">Lesaffre  </t>
    </r>
    <r>
      <rPr>
        <sz val="22"/>
        <rFont val="Calibri (Corps)"/>
      </rPr>
      <t>5 x 11 g</t>
    </r>
  </si>
  <si>
    <r>
      <rPr>
        <sz val="22"/>
        <rFont val="Calibri (Corps)"/>
      </rPr>
      <t>Le Cornichon français à l'Estragon</t>
    </r>
    <r>
      <rPr>
        <sz val="16"/>
        <rFont val="Calibri"/>
        <family val="2"/>
        <scheme val="minor"/>
      </rPr>
      <t xml:space="preserve"> Jardin d'Orante</t>
    </r>
  </si>
  <si>
    <r>
      <t>Rillettes de canard au foie gras</t>
    </r>
    <r>
      <rPr>
        <sz val="16"/>
        <rFont val="Calibri (Corps)"/>
      </rPr>
      <t xml:space="preserve"> Ferme de la Garenne</t>
    </r>
  </si>
  <si>
    <r>
      <t xml:space="preserve">Chataignes au naturel </t>
    </r>
    <r>
      <rPr>
        <sz val="16"/>
        <rFont val="Calibri (Corps)"/>
      </rPr>
      <t>La Ferme de Pisse Renard</t>
    </r>
  </si>
  <si>
    <t>BON DE COMMANDE 2022</t>
  </si>
  <si>
    <t>Tarifs valables jusqu'au 31/12/2022</t>
  </si>
  <si>
    <t>2022</t>
  </si>
  <si>
    <t>BISCUITS AU COMTE AOP &amp; ROMARIN</t>
  </si>
  <si>
    <t>BISCUITS AUX INFUSIONS</t>
  </si>
  <si>
    <t>MINI PAIN D'EPICES 50% DE MIEL</t>
  </si>
  <si>
    <t>Tablette Chocolat Noir</t>
  </si>
  <si>
    <t>Tablette Chocolat Lait</t>
  </si>
  <si>
    <r>
      <rPr>
        <sz val="20"/>
        <color theme="1"/>
        <rFont val="Calibri (Corps)"/>
      </rPr>
      <t xml:space="preserve">Pâtes aux cèpes Fusili </t>
    </r>
    <r>
      <rPr>
        <sz val="12"/>
        <color theme="1"/>
        <rFont val="Calibri"/>
        <family val="2"/>
        <scheme val="minor"/>
      </rPr>
      <t xml:space="preserve"> </t>
    </r>
    <r>
      <rPr>
        <sz val="16"/>
        <color theme="1"/>
        <rFont val="Calibri (Corps)"/>
      </rPr>
      <t>Epi C'est Tout</t>
    </r>
  </si>
  <si>
    <t>abricot figue framboise citron jaune cédrat fraise &amp; basilic</t>
  </si>
  <si>
    <r>
      <t xml:space="preserve">Terrine au saumon fumé </t>
    </r>
    <r>
      <rPr>
        <sz val="16"/>
        <color theme="1"/>
        <rFont val="Calibri (Corps)"/>
      </rPr>
      <t>Pisciculture de Villette</t>
    </r>
  </si>
  <si>
    <r>
      <t xml:space="preserve">Confiture Fraise &amp; basilic </t>
    </r>
    <r>
      <rPr>
        <sz val="16"/>
        <color theme="1"/>
        <rFont val="Calibri (Corps)"/>
      </rPr>
      <t>Délices du Potager</t>
    </r>
  </si>
  <si>
    <r>
      <t xml:space="preserve">Gelée Pomme à la Mûre </t>
    </r>
    <r>
      <rPr>
        <sz val="16"/>
        <color theme="1"/>
        <rFont val="Calibri (Corps)"/>
      </rPr>
      <t>Le Pressoir d'Or</t>
    </r>
  </si>
  <si>
    <r>
      <t xml:space="preserve">Pétillant Pomme Framboise 750 ml </t>
    </r>
    <r>
      <rPr>
        <sz val="16"/>
        <color theme="1"/>
        <rFont val="Calibri (Corps)"/>
      </rPr>
      <t>Le Pressoir d'Or</t>
    </r>
  </si>
  <si>
    <r>
      <t xml:space="preserve">Bière IPA - 330 mL </t>
    </r>
    <r>
      <rPr>
        <sz val="16"/>
        <color theme="1"/>
        <rFont val="Calibri (Corps)"/>
      </rPr>
      <t>Brasserie du Vexin</t>
    </r>
  </si>
  <si>
    <r>
      <t xml:space="preserve">Bière de Printemps - 330 mL </t>
    </r>
    <r>
      <rPr>
        <sz val="16"/>
        <color theme="1"/>
        <rFont val="Calibri (Corps)"/>
      </rPr>
      <t>Brasserie du Vexin</t>
    </r>
  </si>
  <si>
    <r>
      <t xml:space="preserve">Bière IPA - 750 mL </t>
    </r>
    <r>
      <rPr>
        <sz val="16"/>
        <color theme="1"/>
        <rFont val="Calibri (Corps)"/>
      </rPr>
      <t>Brasserie du Vexin</t>
    </r>
  </si>
  <si>
    <r>
      <t>Confiture Abricot</t>
    </r>
    <r>
      <rPr>
        <sz val="16"/>
        <color theme="1"/>
        <rFont val="Calibri (Corps)"/>
      </rPr>
      <t xml:space="preserve"> Délices du Potager</t>
    </r>
  </si>
  <si>
    <r>
      <t xml:space="preserve">Confiture Figue </t>
    </r>
    <r>
      <rPr>
        <sz val="16"/>
        <color theme="1"/>
        <rFont val="Calibri (Corps)"/>
      </rPr>
      <t>Délices du Potager</t>
    </r>
  </si>
  <si>
    <r>
      <t xml:space="preserve">Confiture Framboise </t>
    </r>
    <r>
      <rPr>
        <sz val="16"/>
        <color theme="1"/>
        <rFont val="Calibri (Corps)"/>
      </rPr>
      <t>Délices du Potager</t>
    </r>
  </si>
  <si>
    <r>
      <t xml:space="preserve">Confiture Citron jaune </t>
    </r>
    <r>
      <rPr>
        <sz val="16"/>
        <color theme="1"/>
        <rFont val="Calibri (Corps)"/>
      </rPr>
      <t>Délices du Potager</t>
    </r>
  </si>
  <si>
    <r>
      <t xml:space="preserve">Confiture Cédrat </t>
    </r>
    <r>
      <rPr>
        <sz val="16"/>
        <color theme="1"/>
        <rFont val="Calibri (Corps)"/>
      </rPr>
      <t>Délices du Potager</t>
    </r>
  </si>
  <si>
    <r>
      <t xml:space="preserve">Café grains BLEND MANDOLINO </t>
    </r>
    <r>
      <rPr>
        <strike/>
        <sz val="16"/>
        <color theme="6"/>
        <rFont val="Calibri (Corps)"/>
      </rPr>
      <t>Pfaff</t>
    </r>
  </si>
  <si>
    <r>
      <t xml:space="preserve">Café grains BLEND SECRET DE JORIS </t>
    </r>
    <r>
      <rPr>
        <strike/>
        <sz val="16"/>
        <color theme="6"/>
        <rFont val="Calibri (Corps)"/>
      </rPr>
      <t>Pfaff</t>
    </r>
  </si>
  <si>
    <r>
      <t xml:space="preserve">Café grains MELANGE BIO TOP </t>
    </r>
    <r>
      <rPr>
        <strike/>
        <sz val="16"/>
        <color theme="6"/>
        <rFont val="Calibri (Corps)"/>
      </rPr>
      <t>Pfaff</t>
    </r>
  </si>
  <si>
    <r>
      <t xml:space="preserve">Café moulu COLOMBIE FINCA POSTOSI </t>
    </r>
    <r>
      <rPr>
        <strike/>
        <sz val="16"/>
        <color theme="6"/>
        <rFont val="Calibri (Corps)"/>
      </rPr>
      <t>Pfaff</t>
    </r>
  </si>
  <si>
    <r>
      <t xml:space="preserve">Chocolats au coquelicot </t>
    </r>
    <r>
      <rPr>
        <sz val="16"/>
        <color theme="1"/>
        <rFont val="Calibri (Corps)"/>
      </rPr>
      <t>Des Lis Chocolat</t>
    </r>
  </si>
  <si>
    <r>
      <t>Sirop Menthe Poivrée - 500 ml</t>
    </r>
    <r>
      <rPr>
        <sz val="16"/>
        <color theme="1"/>
        <rFont val="Calibri (Corps)"/>
      </rPr>
      <t xml:space="preserve"> Des Lis Chocolat</t>
    </r>
  </si>
  <si>
    <r>
      <t xml:space="preserve">Tartinable de Légumes Lentillade </t>
    </r>
    <r>
      <rPr>
        <sz val="16"/>
        <color theme="1"/>
        <rFont val="Calibri (Corps)"/>
      </rPr>
      <t>Terre d'Apéro</t>
    </r>
  </si>
  <si>
    <r>
      <t xml:space="preserve">Tartinable de Légumes Poicamole </t>
    </r>
    <r>
      <rPr>
        <strike/>
        <sz val="16"/>
        <color theme="6"/>
        <rFont val="Calibri (Corps)"/>
      </rPr>
      <t>Terre d'Apéro</t>
    </r>
  </si>
  <si>
    <r>
      <t xml:space="preserve">Tartinable de Légumes Choufleurade </t>
    </r>
    <r>
      <rPr>
        <strike/>
        <sz val="16"/>
        <color theme="6"/>
        <rFont val="Calibri (Corps)"/>
      </rPr>
      <t>Terre d'Apéro</t>
    </r>
  </si>
  <si>
    <r>
      <t xml:space="preserve">Moutarde Fines Herbes </t>
    </r>
    <r>
      <rPr>
        <strike/>
        <sz val="16"/>
        <color theme="6"/>
        <rFont val="Calibri (Corps)"/>
      </rPr>
      <t>Moutarde de Meaux</t>
    </r>
  </si>
  <si>
    <r>
      <t>Moutarde Poivre vert</t>
    </r>
    <r>
      <rPr>
        <strike/>
        <sz val="16"/>
        <color theme="6"/>
        <rFont val="Calibri (Corps)"/>
      </rPr>
      <t xml:space="preserve"> Moutarde de Meaux</t>
    </r>
  </si>
  <si>
    <r>
      <t xml:space="preserve">Chutney Raisin &amp; vinaigre </t>
    </r>
    <r>
      <rPr>
        <strike/>
        <sz val="16"/>
        <color theme="6"/>
        <rFont val="Calibri (Corps)"/>
      </rPr>
      <t>Les Délices du Potager</t>
    </r>
  </si>
  <si>
    <r>
      <t xml:space="preserve">Chutney Saveurs de la Plaine </t>
    </r>
    <r>
      <rPr>
        <strike/>
        <sz val="16"/>
        <color theme="6"/>
        <rFont val="Calibri (Corps)"/>
      </rPr>
      <t>Les Délices du Potager</t>
    </r>
  </si>
  <si>
    <r>
      <t xml:space="preserve">Huile de Colza </t>
    </r>
    <r>
      <rPr>
        <strike/>
        <sz val="16"/>
        <color theme="6"/>
        <rFont val="Calibri (Corps)"/>
      </rPr>
      <t>Ferme de Pontaly</t>
    </r>
  </si>
  <si>
    <r>
      <t xml:space="preserve">Huile de tournesol BIO </t>
    </r>
    <r>
      <rPr>
        <strike/>
        <sz val="16"/>
        <color theme="6"/>
        <rFont val="Calibri (Corps)"/>
      </rPr>
      <t>Ferme du moulin de Mézu</t>
    </r>
  </si>
  <si>
    <r>
      <t xml:space="preserve">Coulis de tomates </t>
    </r>
    <r>
      <rPr>
        <strike/>
        <sz val="16"/>
        <color theme="6"/>
        <rFont val="Calibri (Corps)"/>
      </rPr>
      <t>La Ferme du Haubert</t>
    </r>
  </si>
  <si>
    <r>
      <t xml:space="preserve">Condiment à la tomate façon ketchup </t>
    </r>
    <r>
      <rPr>
        <strike/>
        <sz val="16"/>
        <color theme="6"/>
        <rFont val="Calibri (Corps)"/>
      </rPr>
      <t>La Ferme du Haubert</t>
    </r>
  </si>
  <si>
    <r>
      <t xml:space="preserve">Farine Gruaudor Spéciale Pizza </t>
    </r>
    <r>
      <rPr>
        <strike/>
        <sz val="16"/>
        <color theme="6"/>
        <rFont val="Calibri (Corps)"/>
      </rPr>
      <t>Moulins de Versailles</t>
    </r>
  </si>
  <si>
    <r>
      <t xml:space="preserve">Farine Spéciale Pains et Patisseries </t>
    </r>
    <r>
      <rPr>
        <strike/>
        <sz val="16"/>
        <color theme="6"/>
        <rFont val="Calibri (Corps)"/>
      </rPr>
      <t>Moulins de Versailles</t>
    </r>
  </si>
  <si>
    <r>
      <t xml:space="preserve">QUINOA d'Ile-de-France </t>
    </r>
    <r>
      <rPr>
        <strike/>
        <sz val="16"/>
        <color theme="6"/>
        <rFont val="Calibri (Corps)"/>
      </rPr>
      <t>Emile et une graine</t>
    </r>
  </si>
  <si>
    <r>
      <t xml:space="preserve">LENTILLES Beluga de la Brie </t>
    </r>
    <r>
      <rPr>
        <strike/>
        <sz val="16"/>
        <color theme="6"/>
        <rFont val="Calibri"/>
        <family val="2"/>
        <scheme val="minor"/>
      </rPr>
      <t>Ferme de Férolles</t>
    </r>
  </si>
  <si>
    <r>
      <t xml:space="preserve">LENTILLES rouges de la Brie </t>
    </r>
    <r>
      <rPr>
        <strike/>
        <sz val="16"/>
        <color theme="6"/>
        <rFont val="Calibri"/>
        <family val="2"/>
        <scheme val="minor"/>
      </rPr>
      <t>Ferme de Férolles</t>
    </r>
  </si>
  <si>
    <t>Total biscuits</t>
  </si>
  <si>
    <r>
      <t xml:space="preserve">Café grains ETHIOPIE AWASSA </t>
    </r>
    <r>
      <rPr>
        <sz val="16"/>
        <color theme="6"/>
        <rFont val="Calibri (Corps)"/>
      </rPr>
      <t>Pfaff</t>
    </r>
  </si>
  <si>
    <r>
      <t xml:space="preserve">Farine de blé BIO T65 - 1 kg </t>
    </r>
    <r>
      <rPr>
        <sz val="16"/>
        <color theme="1"/>
        <rFont val="Calibri (Corps)"/>
      </rPr>
      <t>Moulins de Brasseuil</t>
    </r>
  </si>
  <si>
    <r>
      <t xml:space="preserve">Farine de blé BIO T65 - 5 kg </t>
    </r>
    <r>
      <rPr>
        <sz val="16"/>
        <rFont val="Calibri (Corps)"/>
      </rPr>
      <t>Moulins de Brasseuil</t>
    </r>
  </si>
  <si>
    <r>
      <t xml:space="preserve">Farine de blé BIO T65 - 25 kg </t>
    </r>
    <r>
      <rPr>
        <sz val="16"/>
        <color theme="1"/>
        <rFont val="Calibri (Corps)"/>
      </rPr>
      <t>Moulins de Brasseuil</t>
    </r>
  </si>
  <si>
    <r>
      <t xml:space="preserve">Farine de blé BIO T110 - 1 kg </t>
    </r>
    <r>
      <rPr>
        <sz val="16"/>
        <rFont val="Calibri (Corps)"/>
      </rPr>
      <t>Moulins de Brasseuil</t>
    </r>
  </si>
  <si>
    <r>
      <t xml:space="preserve">Farine de blé BIO T110 - 5 kg </t>
    </r>
    <r>
      <rPr>
        <sz val="16"/>
        <rFont val="Calibri (Corps)"/>
      </rPr>
      <t>Moulins de Brasseuil</t>
    </r>
  </si>
  <si>
    <r>
      <t xml:space="preserve">Farine de blé BIO T110 - 25 kg </t>
    </r>
    <r>
      <rPr>
        <sz val="16"/>
        <rFont val="Calibri (Corps)"/>
      </rPr>
      <t>Moulins de Brasseuil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</si>
</sst>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_);\(#,##0.00\ &quot;€&quot;\)"/>
    <numFmt numFmtId="44" formatCode="_ * #,##0.00_)\ &quot;€&quot;_ ;_ * \(#,##0.00\)\ &quot;€&quot;_ ;_ * &quot;-&quot;??_)\ &quot;€&quot;_ ;_ @_ "/>
    <numFmt numFmtId="164" formatCode="_-* #,##0.00\ [$€-40C]_-;\-* #,##0.00\ [$€-40C]_-;_-* &quot;-&quot;??\ [$€-40C]_-;_-@_-"/>
    <numFmt numFmtId="165" formatCode="_-&quot;HK$&quot;* #,##0.00_-;\-&quot;HK$&quot;* #,##0.00_-;_-&quot;HK$&quot;* &quot;-&quot;??_-;_-@_-"/>
    <numFmt numFmtId="166" formatCode="0#&quot; &quot;##&quot; &quot;##&quot; &quot;##&quot; &quot;##"/>
    <numFmt numFmtId="167" formatCode="d/m;@"/>
    <numFmt numFmtId="168" formatCode="[$-40C]d\-mmm\-yy;@"/>
  </numFmts>
  <fonts count="122">
    <font>
      <sz val="11"/>
      <color indexed="8"/>
      <name val="Liberation Sans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2"/>
      <color rgb="FFC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color rgb="FF000000"/>
      <name val="Tahoma"/>
      <family val="2"/>
    </font>
    <font>
      <b/>
      <sz val="20"/>
      <color rgb="FF000000"/>
      <name val="Tahoma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8"/>
      <color theme="1"/>
      <name val="Calibri (Corps)"/>
    </font>
    <font>
      <sz val="11"/>
      <color indexed="8"/>
      <name val="Liberation Sans1"/>
    </font>
    <font>
      <sz val="22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8"/>
      <color theme="1"/>
      <name val="Calibri (Corps)"/>
    </font>
    <font>
      <sz val="16"/>
      <color theme="1"/>
      <name val="Calibri (Corps)"/>
    </font>
    <font>
      <sz val="14"/>
      <color indexed="8"/>
      <name val="Calibri"/>
      <family val="2"/>
      <scheme val="minor"/>
    </font>
    <font>
      <sz val="16"/>
      <color rgb="FF000000"/>
      <name val="Calibri (Corps)"/>
    </font>
    <font>
      <sz val="18"/>
      <color rgb="FF000000"/>
      <name val="Calibri (Corps)"/>
    </font>
    <font>
      <sz val="14"/>
      <color rgb="FF000000"/>
      <name val="Calibri (Corps)"/>
    </font>
    <font>
      <b/>
      <sz val="16"/>
      <color theme="1"/>
      <name val="Calibri"/>
      <family val="2"/>
      <scheme val="minor"/>
    </font>
    <font>
      <sz val="20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2"/>
      <color theme="1"/>
      <name val="Calibri (Corps)"/>
    </font>
    <font>
      <b/>
      <i/>
      <u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8"/>
      <color theme="1"/>
      <name val="Tahoma"/>
      <family val="2"/>
    </font>
    <font>
      <b/>
      <u/>
      <sz val="22"/>
      <color rgb="FFC00000"/>
      <name val="Calibri"/>
      <family val="2"/>
      <scheme val="minor"/>
    </font>
    <font>
      <b/>
      <i/>
      <sz val="14"/>
      <color theme="1"/>
      <name val="Tahoma"/>
      <family val="2"/>
    </font>
    <font>
      <sz val="22"/>
      <color rgb="FFC00000"/>
      <name val="Calibri (Corps)"/>
    </font>
    <font>
      <b/>
      <sz val="14"/>
      <color theme="1"/>
      <name val="Calibri (Corps)"/>
    </font>
    <font>
      <b/>
      <u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48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sz val="48"/>
      <color theme="1"/>
      <name val="Calibri"/>
      <family val="2"/>
      <scheme val="minor"/>
    </font>
    <font>
      <b/>
      <sz val="28"/>
      <color rgb="FFC00000"/>
      <name val="Calibri"/>
      <family val="2"/>
      <scheme val="minor"/>
    </font>
    <font>
      <sz val="26"/>
      <color theme="1"/>
      <name val="Calibri"/>
      <family val="2"/>
      <scheme val="minor"/>
    </font>
    <font>
      <i/>
      <u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u/>
      <sz val="11"/>
      <color theme="10"/>
      <name val="Liberation Sans1"/>
    </font>
    <font>
      <u/>
      <sz val="26"/>
      <color theme="10"/>
      <name val="Liberation Sans1"/>
    </font>
    <font>
      <b/>
      <sz val="26"/>
      <color rgb="FFC00000"/>
      <name val="Calibri"/>
      <family val="2"/>
      <scheme val="minor"/>
    </font>
    <font>
      <sz val="22"/>
      <name val="Calibri"/>
      <family val="2"/>
      <scheme val="minor"/>
    </font>
    <font>
      <sz val="16"/>
      <name val="Calibri (Corps)"/>
    </font>
    <font>
      <sz val="14"/>
      <name val="Calibri"/>
      <family val="2"/>
      <scheme val="minor"/>
    </font>
    <font>
      <i/>
      <u/>
      <sz val="20"/>
      <color theme="1"/>
      <name val="Calibri (Corps)"/>
    </font>
    <font>
      <b/>
      <u/>
      <sz val="26"/>
      <color theme="10"/>
      <name val="Liberation Sans1"/>
    </font>
    <font>
      <sz val="28"/>
      <color theme="1"/>
      <name val="Calibri"/>
      <family val="2"/>
      <scheme val="minor"/>
    </font>
    <font>
      <i/>
      <sz val="3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18"/>
      <color theme="1" tint="0.14999847407452621"/>
      <name val="Calibri"/>
      <family val="2"/>
      <scheme val="minor"/>
    </font>
    <font>
      <i/>
      <u/>
      <sz val="18"/>
      <color theme="1" tint="0.14999847407452621"/>
      <name val="Calibri"/>
      <family val="2"/>
      <scheme val="minor"/>
    </font>
    <font>
      <i/>
      <sz val="26"/>
      <color theme="1" tint="0.14999847407452621"/>
      <name val="Calibri"/>
      <family val="2"/>
      <scheme val="minor"/>
    </font>
    <font>
      <i/>
      <sz val="26"/>
      <color theme="1" tint="0.14999847407452621"/>
      <name val="Calibri (Corps)"/>
    </font>
    <font>
      <b/>
      <sz val="60"/>
      <color theme="1"/>
      <name val="Calibri"/>
      <family val="2"/>
      <scheme val="minor"/>
    </font>
    <font>
      <b/>
      <sz val="26"/>
      <color theme="1"/>
      <name val="Calibri (Corps)"/>
    </font>
    <font>
      <sz val="26"/>
      <color theme="1"/>
      <name val="Calibri (Corps)"/>
    </font>
    <font>
      <u/>
      <sz val="36"/>
      <color theme="1"/>
      <name val="Calibri"/>
      <family val="2"/>
      <scheme val="minor"/>
    </font>
    <font>
      <sz val="24"/>
      <color rgb="FF000000"/>
      <name val="Tahoma"/>
      <family val="2"/>
    </font>
    <font>
      <b/>
      <sz val="24"/>
      <color rgb="FFC00000"/>
      <name val="Tahoma"/>
      <family val="2"/>
    </font>
    <font>
      <sz val="24"/>
      <name val="Tahoma"/>
      <family val="2"/>
    </font>
    <font>
      <b/>
      <i/>
      <sz val="24"/>
      <color rgb="FFC00000"/>
      <name val="Tahoma"/>
      <family val="2"/>
    </font>
    <font>
      <b/>
      <i/>
      <sz val="24"/>
      <color theme="1"/>
      <name val="Tahoma"/>
      <family val="2"/>
    </font>
    <font>
      <b/>
      <i/>
      <sz val="24"/>
      <color theme="1"/>
      <name val="Calibri"/>
      <family val="2"/>
      <scheme val="minor"/>
    </font>
    <font>
      <b/>
      <i/>
      <u/>
      <sz val="20"/>
      <color rgb="FFC00000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i/>
      <u/>
      <sz val="26"/>
      <color rgb="FFC0000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sz val="50"/>
      <color theme="1" tint="0.14999847407452621"/>
      <name val="Calibri"/>
      <family val="2"/>
      <scheme val="minor"/>
    </font>
    <font>
      <i/>
      <sz val="90"/>
      <color rgb="FFFF0000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6"/>
      <name val="Calibri"/>
      <family val="2"/>
      <scheme val="minor"/>
    </font>
    <font>
      <sz val="24"/>
      <color theme="1"/>
      <name val="Tahoma"/>
      <family val="2"/>
    </font>
    <font>
      <sz val="12"/>
      <color rgb="FFC00000"/>
      <name val="Calibri"/>
      <family val="2"/>
      <scheme val="minor"/>
    </font>
    <font>
      <strike/>
      <sz val="22"/>
      <color theme="6"/>
      <name val="Calibri"/>
      <family val="2"/>
      <scheme val="minor"/>
    </font>
    <font>
      <strike/>
      <sz val="16"/>
      <color theme="6"/>
      <name val="Calibri"/>
      <family val="2"/>
      <scheme val="minor"/>
    </font>
    <font>
      <strike/>
      <sz val="14"/>
      <color theme="6"/>
      <name val="Calibri"/>
      <family val="2"/>
      <scheme val="minor"/>
    </font>
    <font>
      <strike/>
      <sz val="24"/>
      <color theme="6"/>
      <name val="Tahoma"/>
      <family val="2"/>
    </font>
    <font>
      <b/>
      <strike/>
      <sz val="22"/>
      <color theme="6"/>
      <name val="Calibri"/>
      <family val="2"/>
      <scheme val="minor"/>
    </font>
    <font>
      <strike/>
      <sz val="16"/>
      <color theme="6"/>
      <name val="Calibri (Corps)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b/>
      <sz val="22"/>
      <color theme="1"/>
      <name val="Calibri (Corps)"/>
    </font>
    <font>
      <sz val="18"/>
      <name val="Calibri (Corps)"/>
    </font>
    <font>
      <strike/>
      <sz val="12"/>
      <color theme="6"/>
      <name val="Calibri"/>
      <family val="2"/>
      <scheme val="minor"/>
    </font>
    <font>
      <sz val="22"/>
      <color theme="6"/>
      <name val="Calibri"/>
      <family val="2"/>
      <scheme val="minor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24"/>
      <color theme="1"/>
      <name val="Calibri (Corps)"/>
    </font>
    <font>
      <i/>
      <sz val="18"/>
      <name val="Calibri (Corps)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 (Corps)"/>
    </font>
    <font>
      <sz val="12"/>
      <color theme="6"/>
      <name val="Calibri"/>
      <family val="2"/>
      <scheme val="minor"/>
    </font>
    <font>
      <sz val="12"/>
      <color theme="1"/>
      <name val="Calibri (Corps)"/>
    </font>
    <font>
      <sz val="24"/>
      <color theme="1"/>
      <name val="Calibri"/>
      <family val="2"/>
      <scheme val="minor"/>
    </font>
    <font>
      <sz val="22"/>
      <name val="Calibri (Corps)"/>
    </font>
    <font>
      <sz val="16"/>
      <color theme="6"/>
      <name val="Calibri (Corps)"/>
    </font>
  </fonts>
  <fills count="2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theme="1" tint="0.249977111117893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7E2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1" tint="0.24997711111789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theme="1" tint="0.249977111117893"/>
      </patternFill>
    </fill>
  </fills>
  <borders count="2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/>
      <top style="thin">
        <color rgb="FFC00000"/>
      </top>
      <bottom style="dotted">
        <color auto="1"/>
      </bottom>
      <diagonal/>
    </border>
    <border>
      <left/>
      <right style="thin">
        <color rgb="FFC00000"/>
      </right>
      <top style="thin">
        <color rgb="FFC00000"/>
      </top>
      <bottom style="dotted">
        <color auto="1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rgb="FFC00000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/>
      <top style="medium">
        <color theme="1"/>
      </top>
      <bottom/>
      <diagonal/>
    </border>
    <border>
      <left style="thin">
        <color auto="1"/>
      </left>
      <right style="medium">
        <color auto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auto="1"/>
      </left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auto="1"/>
      </right>
      <top style="medium">
        <color theme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 style="thin">
        <color auto="1"/>
      </bottom>
      <diagonal/>
    </border>
    <border>
      <left/>
      <right/>
      <top style="medium">
        <color theme="1"/>
      </top>
      <bottom style="thin">
        <color auto="1"/>
      </bottom>
      <diagonal/>
    </border>
    <border>
      <left/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theme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/>
      <bottom style="thin">
        <color auto="1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theme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auto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auto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auto="1"/>
      </right>
      <top style="medium">
        <color theme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theme="1"/>
      </top>
      <bottom style="medium">
        <color indexed="64"/>
      </bottom>
      <diagonal/>
    </border>
    <border>
      <left style="medium">
        <color auto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/>
      <top style="thin">
        <color theme="1"/>
      </top>
      <bottom style="medium">
        <color indexed="64"/>
      </bottom>
      <diagonal/>
    </border>
    <border>
      <left/>
      <right style="medium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theme="1"/>
      </right>
      <top style="medium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auto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rgb="FF000000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thin">
        <color auto="1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 style="medium">
        <color theme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auto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/>
      <diagonal/>
    </border>
  </borders>
  <cellStyleXfs count="5">
    <xf numFmtId="0" fontId="0" fillId="0" borderId="0"/>
    <xf numFmtId="44" fontId="2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258">
    <xf numFmtId="0" fontId="0" fillId="0" borderId="0" xfId="0"/>
    <xf numFmtId="0" fontId="7" fillId="0" borderId="0" xfId="2"/>
    <xf numFmtId="0" fontId="9" fillId="0" borderId="0" xfId="2" applyFont="1" applyAlignment="1">
      <alignment vertical="center" wrapText="1"/>
    </xf>
    <xf numFmtId="0" fontId="14" fillId="2" borderId="18" xfId="2" applyFont="1" applyFill="1" applyBorder="1" applyAlignment="1">
      <alignment vertical="center"/>
    </xf>
    <xf numFmtId="0" fontId="15" fillId="2" borderId="19" xfId="2" applyFont="1" applyFill="1" applyBorder="1" applyAlignment="1">
      <alignment vertical="center"/>
    </xf>
    <xf numFmtId="0" fontId="17" fillId="3" borderId="25" xfId="2" applyFont="1" applyFill="1" applyBorder="1" applyAlignment="1">
      <alignment horizontal="center" vertical="center" wrapText="1"/>
    </xf>
    <xf numFmtId="0" fontId="18" fillId="3" borderId="26" xfId="2" applyFont="1" applyFill="1" applyBorder="1" applyAlignment="1">
      <alignment horizontal="center" vertical="center" wrapText="1"/>
    </xf>
    <xf numFmtId="0" fontId="19" fillId="3" borderId="26" xfId="2" applyFont="1" applyFill="1" applyBorder="1" applyAlignment="1">
      <alignment horizontal="center" vertical="center" wrapText="1"/>
    </xf>
    <xf numFmtId="0" fontId="21" fillId="0" borderId="28" xfId="2" applyFont="1" applyBorder="1" applyAlignment="1">
      <alignment horizontal="left" vertical="center"/>
    </xf>
    <xf numFmtId="0" fontId="21" fillId="4" borderId="28" xfId="2" applyFont="1" applyFill="1" applyBorder="1" applyAlignment="1">
      <alignment horizontal="right" vertical="center"/>
    </xf>
    <xf numFmtId="0" fontId="21" fillId="4" borderId="29" xfId="2" applyFont="1" applyFill="1" applyBorder="1" applyAlignment="1">
      <alignment horizontal="left" vertical="center"/>
    </xf>
    <xf numFmtId="164" fontId="21" fillId="5" borderId="30" xfId="2" applyNumberFormat="1" applyFont="1" applyFill="1" applyBorder="1" applyAlignment="1">
      <alignment horizontal="center" vertical="center"/>
    </xf>
    <xf numFmtId="164" fontId="22" fillId="0" borderId="31" xfId="2" applyNumberFormat="1" applyFont="1" applyBorder="1" applyAlignment="1">
      <alignment horizontal="right" vertical="center"/>
    </xf>
    <xf numFmtId="164" fontId="22" fillId="0" borderId="32" xfId="2" applyNumberFormat="1" applyFont="1" applyBorder="1" applyAlignment="1">
      <alignment horizontal="center" vertical="center"/>
    </xf>
    <xf numFmtId="0" fontId="21" fillId="0" borderId="36" xfId="2" applyFont="1" applyBorder="1" applyAlignment="1">
      <alignment horizontal="left" vertical="center"/>
    </xf>
    <xf numFmtId="0" fontId="21" fillId="4" borderId="36" xfId="2" applyFont="1" applyFill="1" applyBorder="1" applyAlignment="1">
      <alignment horizontal="right" vertical="center"/>
    </xf>
    <xf numFmtId="0" fontId="21" fillId="4" borderId="37" xfId="2" applyFont="1" applyFill="1" applyBorder="1" applyAlignment="1">
      <alignment horizontal="left" vertical="center"/>
    </xf>
    <xf numFmtId="164" fontId="21" fillId="5" borderId="38" xfId="2" applyNumberFormat="1" applyFont="1" applyFill="1" applyBorder="1" applyAlignment="1">
      <alignment horizontal="center" vertical="center"/>
    </xf>
    <xf numFmtId="164" fontId="22" fillId="0" borderId="2" xfId="2" applyNumberFormat="1" applyFont="1" applyBorder="1" applyAlignment="1">
      <alignment horizontal="right" vertical="center"/>
    </xf>
    <xf numFmtId="164" fontId="22" fillId="0" borderId="39" xfId="2" applyNumberFormat="1" applyFont="1" applyBorder="1" applyAlignment="1">
      <alignment horizontal="center" vertical="center"/>
    </xf>
    <xf numFmtId="0" fontId="21" fillId="6" borderId="36" xfId="2" applyFont="1" applyFill="1" applyBorder="1" applyAlignment="1">
      <alignment horizontal="left" vertical="center"/>
    </xf>
    <xf numFmtId="0" fontId="21" fillId="6" borderId="36" xfId="2" applyFont="1" applyFill="1" applyBorder="1" applyAlignment="1">
      <alignment horizontal="right" vertical="center"/>
    </xf>
    <xf numFmtId="0" fontId="21" fillId="6" borderId="37" xfId="2" applyFont="1" applyFill="1" applyBorder="1" applyAlignment="1">
      <alignment horizontal="left" vertical="center"/>
    </xf>
    <xf numFmtId="164" fontId="21" fillId="5" borderId="38" xfId="3" applyNumberFormat="1" applyFont="1" applyFill="1" applyBorder="1" applyAlignment="1">
      <alignment horizontal="center" vertical="center"/>
    </xf>
    <xf numFmtId="0" fontId="21" fillId="6" borderId="38" xfId="2" applyFont="1" applyFill="1" applyBorder="1" applyAlignment="1">
      <alignment horizontal="left" vertical="center"/>
    </xf>
    <xf numFmtId="0" fontId="14" fillId="2" borderId="57" xfId="2" applyFont="1" applyFill="1" applyBorder="1" applyAlignment="1">
      <alignment vertical="center"/>
    </xf>
    <xf numFmtId="0" fontId="15" fillId="2" borderId="58" xfId="2" applyFont="1" applyFill="1" applyBorder="1" applyAlignment="1">
      <alignment vertical="center"/>
    </xf>
    <xf numFmtId="0" fontId="15" fillId="2" borderId="59" xfId="2" applyFont="1" applyFill="1" applyBorder="1" applyAlignment="1">
      <alignment vertical="center"/>
    </xf>
    <xf numFmtId="0" fontId="23" fillId="3" borderId="60" xfId="2" applyFont="1" applyFill="1" applyBorder="1" applyAlignment="1">
      <alignment vertical="center"/>
    </xf>
    <xf numFmtId="0" fontId="17" fillId="3" borderId="64" xfId="2" applyFont="1" applyFill="1" applyBorder="1" applyAlignment="1">
      <alignment horizontal="center" vertical="center" wrapText="1"/>
    </xf>
    <xf numFmtId="0" fontId="18" fillId="3" borderId="65" xfId="2" applyFont="1" applyFill="1" applyBorder="1" applyAlignment="1">
      <alignment horizontal="center" vertical="center" wrapText="1"/>
    </xf>
    <xf numFmtId="0" fontId="19" fillId="3" borderId="66" xfId="2" applyFont="1" applyFill="1" applyBorder="1" applyAlignment="1">
      <alignment horizontal="center" vertical="center" wrapText="1"/>
    </xf>
    <xf numFmtId="0" fontId="21" fillId="0" borderId="38" xfId="2" applyFont="1" applyBorder="1" applyAlignment="1">
      <alignment vertical="center"/>
    </xf>
    <xf numFmtId="0" fontId="21" fillId="0" borderId="51" xfId="2" applyFont="1" applyBorder="1" applyAlignment="1">
      <alignment horizontal="right" vertical="center"/>
    </xf>
    <xf numFmtId="0" fontId="21" fillId="0" borderId="68" xfId="2" applyFont="1" applyBorder="1" applyAlignment="1">
      <alignment horizontal="left" vertical="center"/>
    </xf>
    <xf numFmtId="164" fontId="21" fillId="5" borderId="68" xfId="2" applyNumberFormat="1" applyFont="1" applyFill="1" applyBorder="1" applyAlignment="1">
      <alignment horizontal="center" vertical="center"/>
    </xf>
    <xf numFmtId="164" fontId="22" fillId="0" borderId="51" xfId="2" applyNumberFormat="1" applyFont="1" applyBorder="1" applyAlignment="1">
      <alignment horizontal="right" vertical="center"/>
    </xf>
    <xf numFmtId="164" fontId="22" fillId="0" borderId="68" xfId="2" applyNumberFormat="1" applyFont="1" applyBorder="1" applyAlignment="1">
      <alignment horizontal="center" vertical="center"/>
    </xf>
    <xf numFmtId="164" fontId="21" fillId="8" borderId="69" xfId="2" applyNumberFormat="1" applyFont="1" applyFill="1" applyBorder="1" applyAlignment="1">
      <alignment horizontal="center" vertical="center"/>
    </xf>
    <xf numFmtId="164" fontId="21" fillId="5" borderId="37" xfId="2" applyNumberFormat="1" applyFont="1" applyFill="1" applyBorder="1" applyAlignment="1">
      <alignment horizontal="center" vertical="center"/>
    </xf>
    <xf numFmtId="164" fontId="21" fillId="8" borderId="43" xfId="2" applyNumberFormat="1" applyFont="1" applyFill="1" applyBorder="1" applyAlignment="1">
      <alignment horizontal="center" vertical="center"/>
    </xf>
    <xf numFmtId="0" fontId="21" fillId="6" borderId="69" xfId="2" applyFont="1" applyFill="1" applyBorder="1" applyAlignment="1">
      <alignment vertical="center"/>
    </xf>
    <xf numFmtId="0" fontId="21" fillId="6" borderId="16" xfId="2" applyFont="1" applyFill="1" applyBorder="1" applyAlignment="1">
      <alignment horizontal="right" vertical="center"/>
    </xf>
    <xf numFmtId="0" fontId="21" fillId="6" borderId="67" xfId="2" applyFont="1" applyFill="1" applyBorder="1" applyAlignment="1">
      <alignment horizontal="left" vertical="center"/>
    </xf>
    <xf numFmtId="164" fontId="21" fillId="5" borderId="35" xfId="2" applyNumberFormat="1" applyFont="1" applyFill="1" applyBorder="1" applyAlignment="1">
      <alignment horizontal="center" vertical="center"/>
    </xf>
    <xf numFmtId="164" fontId="22" fillId="6" borderId="16" xfId="2" applyNumberFormat="1" applyFont="1" applyFill="1" applyBorder="1" applyAlignment="1">
      <alignment horizontal="right" vertical="center"/>
    </xf>
    <xf numFmtId="164" fontId="22" fillId="6" borderId="67" xfId="2" applyNumberFormat="1" applyFont="1" applyFill="1" applyBorder="1" applyAlignment="1">
      <alignment horizontal="center" vertical="center"/>
    </xf>
    <xf numFmtId="0" fontId="21" fillId="6" borderId="38" xfId="2" applyFont="1" applyFill="1" applyBorder="1" applyAlignment="1">
      <alignment vertical="center"/>
    </xf>
    <xf numFmtId="0" fontId="21" fillId="6" borderId="72" xfId="2" applyFont="1" applyFill="1" applyBorder="1" applyAlignment="1">
      <alignment horizontal="right" vertical="center"/>
    </xf>
    <xf numFmtId="0" fontId="21" fillId="6" borderId="73" xfId="2" applyFont="1" applyFill="1" applyBorder="1" applyAlignment="1">
      <alignment horizontal="left" vertical="center"/>
    </xf>
    <xf numFmtId="164" fontId="21" fillId="5" borderId="55" xfId="2" applyNumberFormat="1" applyFont="1" applyFill="1" applyBorder="1" applyAlignment="1">
      <alignment horizontal="center" vertical="center"/>
    </xf>
    <xf numFmtId="164" fontId="22" fillId="6" borderId="72" xfId="2" applyNumberFormat="1" applyFont="1" applyFill="1" applyBorder="1" applyAlignment="1">
      <alignment horizontal="right" vertical="center"/>
    </xf>
    <xf numFmtId="164" fontId="22" fillId="6" borderId="73" xfId="2" applyNumberFormat="1" applyFont="1" applyFill="1" applyBorder="1" applyAlignment="1">
      <alignment horizontal="center" vertical="center"/>
    </xf>
    <xf numFmtId="164" fontId="21" fillId="8" borderId="36" xfId="2" applyNumberFormat="1" applyFont="1" applyFill="1" applyBorder="1" applyAlignment="1">
      <alignment horizontal="center" vertical="center"/>
    </xf>
    <xf numFmtId="164" fontId="22" fillId="6" borderId="36" xfId="2" applyNumberFormat="1" applyFont="1" applyFill="1" applyBorder="1" applyAlignment="1">
      <alignment horizontal="right" vertical="center"/>
    </xf>
    <xf numFmtId="164" fontId="22" fillId="6" borderId="2" xfId="2" applyNumberFormat="1" applyFont="1" applyFill="1" applyBorder="1" applyAlignment="1">
      <alignment horizontal="center" vertical="center"/>
    </xf>
    <xf numFmtId="164" fontId="22" fillId="6" borderId="37" xfId="2" applyNumberFormat="1" applyFont="1" applyFill="1" applyBorder="1" applyAlignment="1">
      <alignment horizontal="center" vertical="center"/>
    </xf>
    <xf numFmtId="0" fontId="14" fillId="2" borderId="78" xfId="2" applyFont="1" applyFill="1" applyBorder="1" applyAlignment="1">
      <alignment vertical="center"/>
    </xf>
    <xf numFmtId="0" fontId="15" fillId="2" borderId="79" xfId="2" applyFont="1" applyFill="1" applyBorder="1" applyAlignment="1">
      <alignment vertical="center"/>
    </xf>
    <xf numFmtId="0" fontId="21" fillId="4" borderId="85" xfId="2" applyFont="1" applyFill="1" applyBorder="1" applyAlignment="1">
      <alignment horizontal="right" vertical="center"/>
    </xf>
    <xf numFmtId="164" fontId="21" fillId="5" borderId="40" xfId="3" applyNumberFormat="1" applyFont="1" applyFill="1" applyBorder="1" applyAlignment="1">
      <alignment horizontal="center" vertical="center"/>
    </xf>
    <xf numFmtId="164" fontId="22" fillId="0" borderId="86" xfId="3" applyNumberFormat="1" applyFont="1" applyFill="1" applyBorder="1" applyAlignment="1">
      <alignment horizontal="right" vertical="center"/>
    </xf>
    <xf numFmtId="0" fontId="14" fillId="9" borderId="18" xfId="2" applyFont="1" applyFill="1" applyBorder="1" applyAlignment="1">
      <alignment vertical="center"/>
    </xf>
    <xf numFmtId="0" fontId="8" fillId="9" borderId="19" xfId="2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4" fontId="28" fillId="0" borderId="0" xfId="1" applyFont="1" applyFill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8" fillId="4" borderId="0" xfId="0" applyFont="1" applyFill="1" applyAlignment="1">
      <alignment horizontal="left" vertical="center"/>
    </xf>
    <xf numFmtId="0" fontId="38" fillId="4" borderId="0" xfId="0" applyFont="1" applyFill="1" applyAlignment="1">
      <alignment horizontal="left"/>
    </xf>
    <xf numFmtId="0" fontId="39" fillId="0" borderId="0" xfId="0" applyFont="1" applyAlignment="1">
      <alignment horizontal="left" vertical="center"/>
    </xf>
    <xf numFmtId="0" fontId="40" fillId="0" borderId="0" xfId="2" applyFont="1" applyAlignment="1">
      <alignment vertical="center" wrapText="1"/>
    </xf>
    <xf numFmtId="44" fontId="29" fillId="0" borderId="15" xfId="2" applyNumberFormat="1" applyFont="1" applyBorder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44" fontId="29" fillId="0" borderId="0" xfId="2" applyNumberFormat="1" applyFont="1" applyAlignment="1">
      <alignment vertical="center" wrapText="1"/>
    </xf>
    <xf numFmtId="0" fontId="41" fillId="0" borderId="0" xfId="2" applyFont="1" applyAlignment="1">
      <alignment vertical="top"/>
    </xf>
    <xf numFmtId="0" fontId="7" fillId="0" borderId="0" xfId="2" applyAlignment="1">
      <alignment vertical="center" wrapText="1"/>
    </xf>
    <xf numFmtId="0" fontId="44" fillId="0" borderId="0" xfId="2" applyFont="1" applyAlignment="1">
      <alignment horizontal="center" vertical="center" wrapText="1"/>
    </xf>
    <xf numFmtId="0" fontId="21" fillId="4" borderId="39" xfId="2" applyFont="1" applyFill="1" applyBorder="1" applyAlignment="1">
      <alignment horizontal="left" vertical="center"/>
    </xf>
    <xf numFmtId="0" fontId="7" fillId="4" borderId="0" xfId="2" applyFill="1"/>
    <xf numFmtId="0" fontId="40" fillId="4" borderId="0" xfId="2" applyFont="1" applyFill="1" applyAlignment="1">
      <alignment vertical="center" wrapText="1"/>
    </xf>
    <xf numFmtId="0" fontId="11" fillId="4" borderId="12" xfId="2" applyFont="1" applyFill="1" applyBorder="1" applyAlignment="1">
      <alignment horizontal="right" vertical="center"/>
    </xf>
    <xf numFmtId="0" fontId="11" fillId="4" borderId="13" xfId="2" applyFont="1" applyFill="1" applyBorder="1" applyAlignment="1">
      <alignment horizontal="right" vertical="center"/>
    </xf>
    <xf numFmtId="0" fontId="10" fillId="4" borderId="13" xfId="2" applyFont="1" applyFill="1" applyBorder="1" applyProtection="1"/>
    <xf numFmtId="0" fontId="10" fillId="4" borderId="14" xfId="2" applyFont="1" applyFill="1" applyBorder="1" applyProtection="1"/>
    <xf numFmtId="0" fontId="9" fillId="4" borderId="0" xfId="2" applyFont="1" applyFill="1" applyAlignment="1">
      <alignment vertical="center" wrapText="1"/>
    </xf>
    <xf numFmtId="0" fontId="10" fillId="4" borderId="0" xfId="2" applyFont="1" applyFill="1"/>
    <xf numFmtId="0" fontId="7" fillId="4" borderId="0" xfId="2" applyFill="1" applyProtection="1"/>
    <xf numFmtId="0" fontId="13" fillId="4" borderId="0" xfId="2" applyFont="1" applyFill="1" applyAlignment="1" applyProtection="1">
      <alignment horizontal="left" vertical="center" wrapText="1"/>
    </xf>
    <xf numFmtId="0" fontId="13" fillId="4" borderId="0" xfId="2" applyFont="1" applyFill="1" applyAlignment="1" applyProtection="1">
      <alignment horizontal="left" vertical="center"/>
    </xf>
    <xf numFmtId="0" fontId="7" fillId="0" borderId="0" xfId="2" applyProtection="1"/>
    <xf numFmtId="0" fontId="9" fillId="0" borderId="0" xfId="2" applyFont="1" applyAlignment="1" applyProtection="1">
      <alignment vertical="center" wrapText="1"/>
    </xf>
    <xf numFmtId="0" fontId="16" fillId="4" borderId="0" xfId="2" applyFont="1" applyFill="1" applyAlignment="1" applyProtection="1">
      <alignment horizontal="left" vertical="center" wrapText="1" indent="1"/>
    </xf>
    <xf numFmtId="0" fontId="40" fillId="4" borderId="0" xfId="2" applyFont="1" applyFill="1" applyAlignment="1" applyProtection="1">
      <alignment vertical="center" wrapText="1"/>
    </xf>
    <xf numFmtId="0" fontId="16" fillId="4" borderId="0" xfId="2" applyFont="1" applyFill="1" applyAlignment="1" applyProtection="1">
      <alignment vertical="center" wrapText="1"/>
    </xf>
    <xf numFmtId="0" fontId="20" fillId="4" borderId="0" xfId="2" applyFont="1" applyFill="1" applyAlignment="1">
      <alignment vertical="center"/>
    </xf>
    <xf numFmtId="0" fontId="21" fillId="4" borderId="0" xfId="2" applyFont="1" applyFill="1" applyAlignment="1">
      <alignment horizontal="right" vertical="center"/>
    </xf>
    <xf numFmtId="0" fontId="21" fillId="4" borderId="0" xfId="2" applyFont="1" applyFill="1" applyAlignment="1">
      <alignment horizontal="left" vertical="center"/>
    </xf>
    <xf numFmtId="164" fontId="21" fillId="4" borderId="0" xfId="3" applyNumberFormat="1" applyFont="1" applyFill="1" applyBorder="1" applyAlignment="1">
      <alignment horizontal="center" vertical="center"/>
    </xf>
    <xf numFmtId="164" fontId="22" fillId="4" borderId="0" xfId="3" applyNumberFormat="1" applyFont="1" applyFill="1" applyBorder="1" applyAlignment="1">
      <alignment horizontal="right" vertical="center"/>
    </xf>
    <xf numFmtId="164" fontId="22" fillId="4" borderId="0" xfId="3" applyNumberFormat="1" applyFont="1" applyFill="1" applyBorder="1" applyAlignment="1">
      <alignment horizontal="left" vertical="center"/>
    </xf>
    <xf numFmtId="0" fontId="21" fillId="4" borderId="0" xfId="2" applyFont="1" applyFill="1" applyAlignment="1">
      <alignment vertical="center"/>
    </xf>
    <xf numFmtId="0" fontId="7" fillId="0" borderId="0" xfId="2" applyBorder="1"/>
    <xf numFmtId="0" fontId="37" fillId="4" borderId="0" xfId="2" applyFont="1" applyFill="1" applyBorder="1" applyAlignment="1">
      <alignment horizontal="center" vertical="center" textRotation="90" wrapText="1"/>
    </xf>
    <xf numFmtId="0" fontId="47" fillId="14" borderId="15" xfId="2" applyFont="1" applyFill="1" applyBorder="1" applyAlignment="1" applyProtection="1">
      <alignment horizontal="center" vertical="center" wrapText="1"/>
    </xf>
    <xf numFmtId="0" fontId="40" fillId="0" borderId="0" xfId="2" applyFont="1" applyAlignment="1">
      <alignment horizontal="left" vertical="center" indent="1"/>
    </xf>
    <xf numFmtId="0" fontId="7" fillId="0" borderId="0" xfId="2" applyAlignment="1">
      <alignment horizontal="left" indent="1"/>
    </xf>
    <xf numFmtId="0" fontId="8" fillId="2" borderId="20" xfId="2" applyFont="1" applyFill="1" applyBorder="1" applyAlignment="1">
      <alignment horizontal="right" vertical="center" indent="1"/>
    </xf>
    <xf numFmtId="0" fontId="8" fillId="9" borderId="20" xfId="2" applyFont="1" applyFill="1" applyBorder="1" applyAlignment="1">
      <alignment horizontal="right" vertical="center" indent="1"/>
    </xf>
    <xf numFmtId="0" fontId="17" fillId="3" borderId="92" xfId="2" applyFont="1" applyFill="1" applyBorder="1" applyAlignment="1">
      <alignment horizontal="center" vertical="center" wrapText="1"/>
    </xf>
    <xf numFmtId="0" fontId="18" fillId="3" borderId="95" xfId="2" applyFont="1" applyFill="1" applyBorder="1" applyAlignment="1">
      <alignment horizontal="center" vertical="center" wrapText="1"/>
    </xf>
    <xf numFmtId="0" fontId="19" fillId="3" borderId="95" xfId="2" applyFont="1" applyFill="1" applyBorder="1" applyAlignment="1">
      <alignment horizontal="center" vertical="center" wrapText="1"/>
    </xf>
    <xf numFmtId="0" fontId="15" fillId="2" borderId="80" xfId="2" applyFont="1" applyFill="1" applyBorder="1" applyAlignment="1">
      <alignment vertical="center"/>
    </xf>
    <xf numFmtId="0" fontId="21" fillId="6" borderId="35" xfId="2" applyFont="1" applyFill="1" applyBorder="1" applyAlignment="1">
      <alignment vertical="center"/>
    </xf>
    <xf numFmtId="164" fontId="21" fillId="8" borderId="16" xfId="2" applyNumberFormat="1" applyFont="1" applyFill="1" applyBorder="1" applyAlignment="1">
      <alignment horizontal="center" vertical="center"/>
    </xf>
    <xf numFmtId="164" fontId="22" fillId="6" borderId="0" xfId="2" applyNumberFormat="1" applyFont="1" applyFill="1" applyBorder="1" applyAlignment="1">
      <alignment horizontal="center" vertical="center"/>
    </xf>
    <xf numFmtId="164" fontId="21" fillId="8" borderId="76" xfId="2" applyNumberFormat="1" applyFont="1" applyFill="1" applyBorder="1" applyAlignment="1">
      <alignment horizontal="center" vertical="center"/>
    </xf>
    <xf numFmtId="0" fontId="30" fillId="4" borderId="17" xfId="2" applyFont="1" applyFill="1" applyBorder="1" applyAlignment="1" applyProtection="1">
      <alignment vertical="center" wrapText="1"/>
    </xf>
    <xf numFmtId="0" fontId="53" fillId="4" borderId="0" xfId="2" applyFont="1" applyFill="1" applyBorder="1" applyAlignment="1" applyProtection="1">
      <alignment horizontal="left" vertical="center" wrapText="1"/>
    </xf>
    <xf numFmtId="0" fontId="11" fillId="4" borderId="0" xfId="2" applyFont="1" applyFill="1" applyBorder="1" applyAlignment="1">
      <alignment horizontal="right" vertical="center"/>
    </xf>
    <xf numFmtId="0" fontId="10" fillId="4" borderId="0" xfId="2" applyFont="1" applyFill="1" applyBorder="1" applyProtection="1"/>
    <xf numFmtId="0" fontId="67" fillId="0" borderId="0" xfId="4" applyFont="1" applyAlignment="1">
      <alignment horizontal="center"/>
    </xf>
    <xf numFmtId="0" fontId="41" fillId="4" borderId="1" xfId="2" applyFont="1" applyFill="1" applyBorder="1" applyAlignment="1">
      <alignment vertical="center"/>
    </xf>
    <xf numFmtId="164" fontId="22" fillId="6" borderId="36" xfId="3" applyNumberFormat="1" applyFont="1" applyFill="1" applyBorder="1" applyAlignment="1">
      <alignment horizontal="right" vertical="center"/>
    </xf>
    <xf numFmtId="164" fontId="22" fillId="6" borderId="37" xfId="3" applyNumberFormat="1" applyFont="1" applyFill="1" applyBorder="1" applyAlignment="1">
      <alignment horizontal="center" vertical="center"/>
    </xf>
    <xf numFmtId="0" fontId="21" fillId="4" borderId="41" xfId="2" applyFont="1" applyFill="1" applyBorder="1" applyAlignment="1">
      <alignment horizontal="right" vertical="center"/>
    </xf>
    <xf numFmtId="0" fontId="21" fillId="4" borderId="69" xfId="2" applyFont="1" applyFill="1" applyBorder="1" applyAlignment="1">
      <alignment vertical="center"/>
    </xf>
    <xf numFmtId="0" fontId="21" fillId="4" borderId="51" xfId="2" applyFont="1" applyFill="1" applyBorder="1" applyAlignment="1">
      <alignment horizontal="right" vertical="center"/>
    </xf>
    <xf numFmtId="0" fontId="21" fillId="4" borderId="68" xfId="2" applyFont="1" applyFill="1" applyBorder="1" applyAlignment="1">
      <alignment horizontal="left" vertical="center"/>
    </xf>
    <xf numFmtId="164" fontId="22" fillId="4" borderId="51" xfId="2" applyNumberFormat="1" applyFont="1" applyFill="1" applyBorder="1" applyAlignment="1">
      <alignment horizontal="right" vertical="center"/>
    </xf>
    <xf numFmtId="164" fontId="22" fillId="4" borderId="68" xfId="2" applyNumberFormat="1" applyFont="1" applyFill="1" applyBorder="1" applyAlignment="1">
      <alignment horizontal="center" vertical="center"/>
    </xf>
    <xf numFmtId="0" fontId="21" fillId="4" borderId="38" xfId="2" applyFont="1" applyFill="1" applyBorder="1" applyAlignment="1">
      <alignment vertical="center"/>
    </xf>
    <xf numFmtId="164" fontId="22" fillId="4" borderId="36" xfId="2" applyNumberFormat="1" applyFont="1" applyFill="1" applyBorder="1" applyAlignment="1">
      <alignment horizontal="right" vertical="center"/>
    </xf>
    <xf numFmtId="164" fontId="22" fillId="4" borderId="37" xfId="2" applyNumberFormat="1" applyFont="1" applyFill="1" applyBorder="1" applyAlignment="1">
      <alignment horizontal="center" vertical="center"/>
    </xf>
    <xf numFmtId="164" fontId="22" fillId="4" borderId="2" xfId="3" applyNumberFormat="1" applyFont="1" applyFill="1" applyBorder="1" applyAlignment="1">
      <alignment horizontal="right" vertical="center"/>
    </xf>
    <xf numFmtId="0" fontId="21" fillId="4" borderId="36" xfId="2" applyFont="1" applyFill="1" applyBorder="1" applyAlignment="1">
      <alignment horizontal="left" vertical="center"/>
    </xf>
    <xf numFmtId="164" fontId="22" fillId="4" borderId="2" xfId="2" applyNumberFormat="1" applyFont="1" applyFill="1" applyBorder="1" applyAlignment="1">
      <alignment horizontal="right" vertical="center"/>
    </xf>
    <xf numFmtId="164" fontId="22" fillId="4" borderId="39" xfId="2" applyNumberFormat="1" applyFont="1" applyFill="1" applyBorder="1" applyAlignment="1">
      <alignment horizontal="center" vertical="center"/>
    </xf>
    <xf numFmtId="0" fontId="21" fillId="4" borderId="38" xfId="2" applyFont="1" applyFill="1" applyBorder="1" applyAlignment="1">
      <alignment horizontal="left" vertical="center"/>
    </xf>
    <xf numFmtId="164" fontId="22" fillId="4" borderId="36" xfId="3" applyNumberFormat="1" applyFont="1" applyFill="1" applyBorder="1" applyAlignment="1">
      <alignment horizontal="right" vertical="center"/>
    </xf>
    <xf numFmtId="164" fontId="22" fillId="4" borderId="37" xfId="3" applyNumberFormat="1" applyFont="1" applyFill="1" applyBorder="1" applyAlignment="1">
      <alignment horizontal="center" vertical="center"/>
    </xf>
    <xf numFmtId="0" fontId="21" fillId="4" borderId="43" xfId="2" applyFont="1" applyFill="1" applyBorder="1" applyAlignment="1">
      <alignment vertical="center"/>
    </xf>
    <xf numFmtId="0" fontId="21" fillId="4" borderId="42" xfId="2" applyFont="1" applyFill="1" applyBorder="1" applyAlignment="1">
      <alignment horizontal="left" vertical="center"/>
    </xf>
    <xf numFmtId="0" fontId="21" fillId="4" borderId="104" xfId="2" applyFont="1" applyFill="1" applyBorder="1" applyAlignment="1">
      <alignment vertical="center"/>
    </xf>
    <xf numFmtId="0" fontId="21" fillId="4" borderId="47" xfId="2" applyFont="1" applyFill="1" applyBorder="1" applyAlignment="1">
      <alignment horizontal="right" vertical="center"/>
    </xf>
    <xf numFmtId="0" fontId="21" fillId="4" borderId="98" xfId="2" applyFont="1" applyFill="1" applyBorder="1" applyAlignment="1">
      <alignment horizontal="left" vertical="center"/>
    </xf>
    <xf numFmtId="0" fontId="21" fillId="4" borderId="76" xfId="2" applyFont="1" applyFill="1" applyBorder="1" applyAlignment="1">
      <alignment vertical="center"/>
    </xf>
    <xf numFmtId="0" fontId="21" fillId="4" borderId="74" xfId="2" applyFont="1" applyFill="1" applyBorder="1" applyAlignment="1">
      <alignment horizontal="right" vertical="center"/>
    </xf>
    <xf numFmtId="0" fontId="21" fillId="4" borderId="75" xfId="2" applyFont="1" applyFill="1" applyBorder="1" applyAlignment="1">
      <alignment horizontal="left" vertical="center"/>
    </xf>
    <xf numFmtId="164" fontId="22" fillId="4" borderId="41" xfId="2" applyNumberFormat="1" applyFont="1" applyFill="1" applyBorder="1" applyAlignment="1">
      <alignment horizontal="right" vertical="center"/>
    </xf>
    <xf numFmtId="164" fontId="22" fillId="4" borderId="42" xfId="2" applyNumberFormat="1" applyFont="1" applyFill="1" applyBorder="1" applyAlignment="1">
      <alignment horizontal="center" vertical="center"/>
    </xf>
    <xf numFmtId="164" fontId="22" fillId="4" borderId="47" xfId="2" applyNumberFormat="1" applyFont="1" applyFill="1" applyBorder="1" applyAlignment="1">
      <alignment horizontal="right" vertical="center"/>
    </xf>
    <xf numFmtId="164" fontId="22" fillId="4" borderId="98" xfId="2" applyNumberFormat="1" applyFont="1" applyFill="1" applyBorder="1" applyAlignment="1">
      <alignment horizontal="center" vertical="center"/>
    </xf>
    <xf numFmtId="164" fontId="22" fillId="4" borderId="74" xfId="2" applyNumberFormat="1" applyFont="1" applyFill="1" applyBorder="1" applyAlignment="1">
      <alignment horizontal="right" vertical="center"/>
    </xf>
    <xf numFmtId="164" fontId="22" fillId="4" borderId="75" xfId="2" applyNumberFormat="1" applyFont="1" applyFill="1" applyBorder="1" applyAlignment="1">
      <alignment horizontal="center" vertical="center"/>
    </xf>
    <xf numFmtId="164" fontId="22" fillId="4" borderId="86" xfId="3" applyNumberFormat="1" applyFont="1" applyFill="1" applyBorder="1" applyAlignment="1">
      <alignment horizontal="right" vertical="center"/>
    </xf>
    <xf numFmtId="164" fontId="22" fillId="4" borderId="96" xfId="3" applyNumberFormat="1" applyFont="1" applyFill="1" applyBorder="1" applyAlignment="1">
      <alignment horizontal="right" vertical="center"/>
    </xf>
    <xf numFmtId="164" fontId="22" fillId="4" borderId="37" xfId="3" applyNumberFormat="1" applyFont="1" applyFill="1" applyBorder="1" applyAlignment="1">
      <alignment horizontal="left" vertical="center"/>
    </xf>
    <xf numFmtId="0" fontId="16" fillId="14" borderId="84" xfId="2" applyFont="1" applyFill="1" applyBorder="1" applyAlignment="1" applyProtection="1">
      <alignment horizontal="center" vertical="center" wrapText="1"/>
      <protection locked="0"/>
    </xf>
    <xf numFmtId="0" fontId="56" fillId="14" borderId="84" xfId="2" applyFont="1" applyFill="1" applyBorder="1" applyAlignment="1" applyProtection="1">
      <alignment horizontal="center" vertical="top"/>
      <protection locked="0"/>
    </xf>
    <xf numFmtId="0" fontId="8" fillId="4" borderId="15" xfId="2" applyFont="1" applyFill="1" applyBorder="1" applyAlignment="1" applyProtection="1">
      <alignment horizontal="center" vertical="center"/>
      <protection locked="0"/>
    </xf>
    <xf numFmtId="0" fontId="68" fillId="14" borderId="84" xfId="2" applyFont="1" applyFill="1" applyBorder="1" applyAlignment="1" applyProtection="1">
      <alignment horizontal="center" vertical="center"/>
      <protection locked="0"/>
    </xf>
    <xf numFmtId="0" fontId="72" fillId="6" borderId="116" xfId="2" applyFont="1" applyFill="1" applyBorder="1" applyAlignment="1" applyProtection="1">
      <alignment horizontal="center" vertical="center"/>
    </xf>
    <xf numFmtId="0" fontId="72" fillId="6" borderId="117" xfId="2" applyFont="1" applyFill="1" applyBorder="1" applyAlignment="1" applyProtection="1">
      <alignment horizontal="center" vertical="center"/>
    </xf>
    <xf numFmtId="0" fontId="73" fillId="6" borderId="109" xfId="2" applyFont="1" applyFill="1" applyBorder="1" applyAlignment="1" applyProtection="1">
      <alignment horizontal="right" vertical="center" wrapText="1"/>
    </xf>
    <xf numFmtId="0" fontId="73" fillId="6" borderId="106" xfId="2" applyFont="1" applyFill="1" applyBorder="1" applyAlignment="1" applyProtection="1">
      <alignment horizontal="right" vertical="center" wrapText="1"/>
    </xf>
    <xf numFmtId="0" fontId="73" fillId="6" borderId="100" xfId="2" applyFont="1" applyFill="1" applyBorder="1" applyAlignment="1" applyProtection="1">
      <alignment horizontal="right" vertical="center" wrapText="1"/>
    </xf>
    <xf numFmtId="0" fontId="73" fillId="6" borderId="52" xfId="2" applyFont="1" applyFill="1" applyBorder="1" applyAlignment="1" applyProtection="1">
      <alignment vertical="top"/>
    </xf>
    <xf numFmtId="0" fontId="79" fillId="4" borderId="33" xfId="2" applyFont="1" applyFill="1" applyBorder="1" applyAlignment="1" applyProtection="1">
      <alignment horizontal="center" vertical="center" wrapText="1"/>
      <protection locked="0"/>
    </xf>
    <xf numFmtId="44" fontId="79" fillId="4" borderId="32" xfId="3" applyNumberFormat="1" applyFont="1" applyFill="1" applyBorder="1" applyAlignment="1">
      <alignment horizontal="right" vertical="center" wrapText="1"/>
    </xf>
    <xf numFmtId="0" fontId="79" fillId="4" borderId="40" xfId="2" applyFont="1" applyFill="1" applyBorder="1" applyAlignment="1" applyProtection="1">
      <alignment horizontal="center" vertical="center" wrapText="1"/>
      <protection locked="0"/>
    </xf>
    <xf numFmtId="44" fontId="79" fillId="4" borderId="39" xfId="3" applyNumberFormat="1" applyFont="1" applyFill="1" applyBorder="1" applyAlignment="1">
      <alignment horizontal="right" vertical="center" wrapText="1"/>
    </xf>
    <xf numFmtId="44" fontId="79" fillId="5" borderId="54" xfId="3" applyNumberFormat="1" applyFont="1" applyFill="1" applyBorder="1" applyAlignment="1">
      <alignment horizontal="right" vertical="center" wrapText="1"/>
    </xf>
    <xf numFmtId="0" fontId="79" fillId="6" borderId="40" xfId="2" applyFont="1" applyFill="1" applyBorder="1" applyAlignment="1" applyProtection="1">
      <alignment horizontal="center" vertical="center" wrapText="1"/>
      <protection locked="0"/>
    </xf>
    <xf numFmtId="0" fontId="79" fillId="6" borderId="56" xfId="2" applyFont="1" applyFill="1" applyBorder="1" applyAlignment="1" applyProtection="1">
      <alignment horizontal="center" vertical="center" wrapText="1"/>
      <protection locked="0"/>
    </xf>
    <xf numFmtId="0" fontId="79" fillId="7" borderId="53" xfId="2" applyFont="1" applyFill="1" applyBorder="1" applyAlignment="1" applyProtection="1">
      <alignment horizontal="center" vertical="center" wrapText="1"/>
    </xf>
    <xf numFmtId="0" fontId="79" fillId="4" borderId="38" xfId="2" applyFont="1" applyFill="1" applyBorder="1" applyAlignment="1" applyProtection="1">
      <alignment horizontal="center" vertical="center" wrapText="1"/>
      <protection locked="0"/>
    </xf>
    <xf numFmtId="44" fontId="79" fillId="4" borderId="38" xfId="3" applyNumberFormat="1" applyFont="1" applyFill="1" applyBorder="1" applyAlignment="1">
      <alignment horizontal="right" vertical="center" wrapText="1"/>
    </xf>
    <xf numFmtId="0" fontId="79" fillId="6" borderId="38" xfId="2" applyFont="1" applyFill="1" applyBorder="1" applyAlignment="1" applyProtection="1">
      <alignment horizontal="center" vertical="center" wrapText="1"/>
      <protection locked="0"/>
    </xf>
    <xf numFmtId="44" fontId="79" fillId="6" borderId="38" xfId="3" applyNumberFormat="1" applyFont="1" applyFill="1" applyBorder="1" applyAlignment="1">
      <alignment horizontal="right" vertical="center" wrapText="1"/>
    </xf>
    <xf numFmtId="0" fontId="79" fillId="4" borderId="51" xfId="2" applyFont="1" applyFill="1" applyBorder="1" applyAlignment="1" applyProtection="1">
      <alignment horizontal="center" vertical="center" wrapText="1"/>
      <protection locked="0"/>
    </xf>
    <xf numFmtId="44" fontId="79" fillId="4" borderId="69" xfId="3" applyNumberFormat="1" applyFont="1" applyFill="1" applyBorder="1" applyAlignment="1">
      <alignment horizontal="right" vertical="center" wrapText="1"/>
    </xf>
    <xf numFmtId="0" fontId="79" fillId="4" borderId="36" xfId="2" applyFont="1" applyFill="1" applyBorder="1" applyAlignment="1" applyProtection="1">
      <alignment horizontal="center" vertical="center" wrapText="1"/>
      <protection locked="0"/>
    </xf>
    <xf numFmtId="0" fontId="79" fillId="15" borderId="41" xfId="2" applyFont="1" applyFill="1" applyBorder="1" applyAlignment="1" applyProtection="1">
      <alignment horizontal="center" vertical="center" wrapText="1"/>
      <protection locked="0"/>
    </xf>
    <xf numFmtId="44" fontId="79" fillId="4" borderId="43" xfId="3" applyNumberFormat="1" applyFont="1" applyFill="1" applyBorder="1" applyAlignment="1">
      <alignment horizontal="right" vertical="center" wrapText="1"/>
    </xf>
    <xf numFmtId="0" fontId="79" fillId="6" borderId="51" xfId="2" applyFont="1" applyFill="1" applyBorder="1" applyAlignment="1" applyProtection="1">
      <alignment horizontal="center" vertical="center" wrapText="1"/>
      <protection locked="0"/>
    </xf>
    <xf numFmtId="44" fontId="79" fillId="6" borderId="49" xfId="3" applyNumberFormat="1" applyFont="1" applyFill="1" applyBorder="1" applyAlignment="1">
      <alignment horizontal="right" vertical="center" wrapText="1"/>
    </xf>
    <xf numFmtId="0" fontId="79" fillId="6" borderId="36" xfId="2" applyFont="1" applyFill="1" applyBorder="1" applyAlignment="1" applyProtection="1">
      <alignment horizontal="center" vertical="center" wrapText="1"/>
      <protection locked="0"/>
    </xf>
    <xf numFmtId="0" fontId="79" fillId="6" borderId="16" xfId="2" applyFont="1" applyFill="1" applyBorder="1" applyAlignment="1" applyProtection="1">
      <alignment horizontal="center" vertical="center" wrapText="1"/>
      <protection locked="0"/>
    </xf>
    <xf numFmtId="44" fontId="79" fillId="6" borderId="53" xfId="3" applyNumberFormat="1" applyFont="1" applyFill="1" applyBorder="1" applyAlignment="1">
      <alignment horizontal="right" vertical="center" wrapText="1"/>
    </xf>
    <xf numFmtId="0" fontId="79" fillId="4" borderId="47" xfId="2" applyFont="1" applyFill="1" applyBorder="1" applyAlignment="1" applyProtection="1">
      <alignment horizontal="center" vertical="center" wrapText="1"/>
      <protection locked="0"/>
    </xf>
    <xf numFmtId="44" fontId="79" fillId="4" borderId="104" xfId="3" applyNumberFormat="1" applyFont="1" applyFill="1" applyBorder="1" applyAlignment="1">
      <alignment horizontal="right" vertical="center" wrapText="1"/>
    </xf>
    <xf numFmtId="0" fontId="79" fillId="4" borderId="41" xfId="2" applyFont="1" applyFill="1" applyBorder="1" applyAlignment="1" applyProtection="1">
      <alignment horizontal="center" vertical="center" wrapText="1"/>
      <protection locked="0"/>
    </xf>
    <xf numFmtId="0" fontId="80" fillId="4" borderId="93" xfId="2" applyFont="1" applyFill="1" applyBorder="1" applyAlignment="1">
      <alignment horizontal="center" vertical="center" wrapText="1"/>
    </xf>
    <xf numFmtId="44" fontId="80" fillId="4" borderId="95" xfId="3" applyNumberFormat="1" applyFont="1" applyFill="1" applyBorder="1" applyAlignment="1">
      <alignment horizontal="right" vertical="center" wrapText="1"/>
    </xf>
    <xf numFmtId="0" fontId="82" fillId="4" borderId="93" xfId="2" applyFont="1" applyFill="1" applyBorder="1" applyAlignment="1">
      <alignment horizontal="center" vertical="center" wrapText="1"/>
    </xf>
    <xf numFmtId="44" fontId="82" fillId="4" borderId="95" xfId="3" applyNumberFormat="1" applyFont="1" applyFill="1" applyBorder="1" applyAlignment="1">
      <alignment horizontal="right" vertical="center" wrapText="1"/>
    </xf>
    <xf numFmtId="0" fontId="29" fillId="0" borderId="15" xfId="2" applyFont="1" applyBorder="1" applyAlignment="1" applyProtection="1">
      <alignment horizontal="center" vertical="center" wrapText="1"/>
    </xf>
    <xf numFmtId="44" fontId="83" fillId="14" borderId="15" xfId="3" applyNumberFormat="1" applyFont="1" applyFill="1" applyBorder="1" applyAlignment="1" applyProtection="1">
      <alignment horizontal="right" vertical="center" wrapText="1"/>
      <protection locked="0"/>
    </xf>
    <xf numFmtId="0" fontId="17" fillId="10" borderId="25" xfId="2" applyFont="1" applyFill="1" applyBorder="1" applyAlignment="1">
      <alignment horizontal="center" vertical="center" wrapText="1"/>
    </xf>
    <xf numFmtId="0" fontId="18" fillId="10" borderId="125" xfId="2" applyFont="1" applyFill="1" applyBorder="1" applyAlignment="1">
      <alignment horizontal="center" vertical="center" wrapText="1"/>
    </xf>
    <xf numFmtId="0" fontId="19" fillId="10" borderId="26" xfId="2" applyFont="1" applyFill="1" applyBorder="1" applyAlignment="1">
      <alignment horizontal="center" vertical="center" wrapText="1"/>
    </xf>
    <xf numFmtId="0" fontId="79" fillId="4" borderId="89" xfId="2" applyFont="1" applyFill="1" applyBorder="1" applyAlignment="1" applyProtection="1">
      <alignment horizontal="center" vertical="center" wrapText="1"/>
      <protection locked="0"/>
    </xf>
    <xf numFmtId="164" fontId="21" fillId="10" borderId="89" xfId="3" applyNumberFormat="1" applyFont="1" applyFill="1" applyBorder="1" applyAlignment="1">
      <alignment horizontal="center" vertical="center"/>
    </xf>
    <xf numFmtId="0" fontId="21" fillId="4" borderId="127" xfId="2" applyFont="1" applyFill="1" applyBorder="1" applyAlignment="1">
      <alignment horizontal="left" vertical="center"/>
    </xf>
    <xf numFmtId="0" fontId="28" fillId="4" borderId="126" xfId="0" applyFont="1" applyFill="1" applyBorder="1" applyAlignment="1">
      <alignment horizontal="left" vertical="center"/>
    </xf>
    <xf numFmtId="0" fontId="20" fillId="4" borderId="127" xfId="2" applyFont="1" applyFill="1" applyBorder="1" applyAlignment="1">
      <alignment vertical="center"/>
    </xf>
    <xf numFmtId="0" fontId="21" fillId="4" borderId="126" xfId="2" applyFont="1" applyFill="1" applyBorder="1" applyAlignment="1">
      <alignment horizontal="left" vertical="center"/>
    </xf>
    <xf numFmtId="0" fontId="21" fillId="4" borderId="127" xfId="0" applyFont="1" applyFill="1" applyBorder="1" applyAlignment="1">
      <alignment horizontal="left" vertical="center" wrapText="1"/>
    </xf>
    <xf numFmtId="0" fontId="20" fillId="0" borderId="127" xfId="2" applyFont="1" applyBorder="1" applyAlignment="1">
      <alignment vertical="center"/>
    </xf>
    <xf numFmtId="164" fontId="63" fillId="10" borderId="89" xfId="3" applyNumberFormat="1" applyFont="1" applyFill="1" applyBorder="1" applyAlignment="1">
      <alignment horizontal="center" vertical="center"/>
    </xf>
    <xf numFmtId="0" fontId="79" fillId="4" borderId="129" xfId="2" applyFont="1" applyFill="1" applyBorder="1" applyAlignment="1" applyProtection="1">
      <alignment horizontal="center" vertical="center" wrapText="1"/>
      <protection locked="0"/>
    </xf>
    <xf numFmtId="0" fontId="20" fillId="4" borderId="132" xfId="2" applyFont="1" applyFill="1" applyBorder="1" applyAlignment="1">
      <alignment vertical="center"/>
    </xf>
    <xf numFmtId="164" fontId="21" fillId="10" borderId="128" xfId="3" applyNumberFormat="1" applyFont="1" applyFill="1" applyBorder="1" applyAlignment="1">
      <alignment horizontal="center" vertical="center"/>
    </xf>
    <xf numFmtId="0" fontId="79" fillId="4" borderId="128" xfId="2" applyFont="1" applyFill="1" applyBorder="1" applyAlignment="1" applyProtection="1">
      <alignment horizontal="center" vertical="center" wrapText="1"/>
      <protection locked="0"/>
    </xf>
    <xf numFmtId="164" fontId="21" fillId="12" borderId="89" xfId="3" applyNumberFormat="1" applyFont="1" applyFill="1" applyBorder="1" applyAlignment="1">
      <alignment horizontal="center" vertical="center"/>
    </xf>
    <xf numFmtId="0" fontId="21" fillId="4" borderId="126" xfId="0" applyFont="1" applyFill="1" applyBorder="1" applyAlignment="1">
      <alignment horizontal="left" vertical="center"/>
    </xf>
    <xf numFmtId="0" fontId="79" fillId="4" borderId="89" xfId="2" quotePrefix="1" applyFont="1" applyFill="1" applyBorder="1" applyAlignment="1" applyProtection="1">
      <alignment horizontal="center" vertical="center" wrapText="1"/>
      <protection locked="0"/>
    </xf>
    <xf numFmtId="0" fontId="21" fillId="4" borderId="86" xfId="2" applyFont="1" applyFill="1" applyBorder="1" applyAlignment="1">
      <alignment horizontal="right" vertical="center"/>
    </xf>
    <xf numFmtId="44" fontId="28" fillId="4" borderId="87" xfId="1" applyFont="1" applyFill="1" applyBorder="1" applyAlignment="1">
      <alignment vertical="center"/>
    </xf>
    <xf numFmtId="44" fontId="63" fillId="4" borderId="87" xfId="1" applyFont="1" applyFill="1" applyBorder="1" applyAlignment="1">
      <alignment vertical="center"/>
    </xf>
    <xf numFmtId="0" fontId="63" fillId="4" borderId="86" xfId="2" applyFont="1" applyFill="1" applyBorder="1" applyAlignment="1">
      <alignment horizontal="right" vertical="center"/>
    </xf>
    <xf numFmtId="0" fontId="21" fillId="0" borderId="87" xfId="2" applyFont="1" applyBorder="1" applyAlignment="1">
      <alignment horizontal="left" vertical="center"/>
    </xf>
    <xf numFmtId="0" fontId="21" fillId="0" borderId="86" xfId="2" applyFont="1" applyBorder="1" applyAlignment="1">
      <alignment horizontal="right" vertical="center"/>
    </xf>
    <xf numFmtId="164" fontId="22" fillId="4" borderId="87" xfId="3" applyNumberFormat="1" applyFont="1" applyFill="1" applyBorder="1" applyAlignment="1">
      <alignment horizontal="left" vertical="center"/>
    </xf>
    <xf numFmtId="164" fontId="22" fillId="4" borderId="82" xfId="3" applyNumberFormat="1" applyFont="1" applyFill="1" applyBorder="1" applyAlignment="1">
      <alignment horizontal="right" vertical="center"/>
    </xf>
    <xf numFmtId="164" fontId="22" fillId="4" borderId="134" xfId="3" applyNumberFormat="1" applyFont="1" applyFill="1" applyBorder="1" applyAlignment="1">
      <alignment horizontal="left" vertical="center"/>
    </xf>
    <xf numFmtId="164" fontId="22" fillId="0" borderId="87" xfId="3" applyNumberFormat="1" applyFont="1" applyFill="1" applyBorder="1" applyAlignment="1">
      <alignment horizontal="left" vertical="center"/>
    </xf>
    <xf numFmtId="164" fontId="65" fillId="4" borderId="87" xfId="3" applyNumberFormat="1" applyFont="1" applyFill="1" applyBorder="1" applyAlignment="1">
      <alignment horizontal="left" vertical="center"/>
    </xf>
    <xf numFmtId="164" fontId="65" fillId="4" borderId="86" xfId="3" applyNumberFormat="1" applyFont="1" applyFill="1" applyBorder="1" applyAlignment="1">
      <alignment horizontal="right" vertical="center"/>
    </xf>
    <xf numFmtId="44" fontId="33" fillId="4" borderId="86" xfId="1" applyFont="1" applyFill="1" applyBorder="1" applyAlignment="1">
      <alignment horizontal="right" vertical="center"/>
    </xf>
    <xf numFmtId="44" fontId="33" fillId="4" borderId="87" xfId="1" applyFont="1" applyFill="1" applyBorder="1" applyAlignment="1">
      <alignment horizontal="left" vertical="center"/>
    </xf>
    <xf numFmtId="164" fontId="21" fillId="12" borderId="86" xfId="3" applyNumberFormat="1" applyFont="1" applyFill="1" applyBorder="1" applyAlignment="1">
      <alignment horizontal="center" vertical="center"/>
    </xf>
    <xf numFmtId="0" fontId="21" fillId="4" borderId="82" xfId="2" applyFont="1" applyFill="1" applyBorder="1" applyAlignment="1">
      <alignment horizontal="right" vertical="center"/>
    </xf>
    <xf numFmtId="0" fontId="21" fillId="4" borderId="96" xfId="2" applyFont="1" applyFill="1" applyBorder="1" applyAlignment="1">
      <alignment horizontal="right" vertical="center"/>
    </xf>
    <xf numFmtId="0" fontId="21" fillId="4" borderId="97" xfId="2" applyFont="1" applyFill="1" applyBorder="1" applyAlignment="1">
      <alignment horizontal="left" vertical="center"/>
    </xf>
    <xf numFmtId="164" fontId="22" fillId="4" borderId="138" xfId="3" applyNumberFormat="1" applyFont="1" applyFill="1" applyBorder="1" applyAlignment="1">
      <alignment horizontal="right" vertical="center"/>
    </xf>
    <xf numFmtId="164" fontId="22" fillId="4" borderId="83" xfId="3" applyNumberFormat="1" applyFont="1" applyFill="1" applyBorder="1" applyAlignment="1">
      <alignment horizontal="left" vertical="center"/>
    </xf>
    <xf numFmtId="164" fontId="22" fillId="4" borderId="97" xfId="3" applyNumberFormat="1" applyFont="1" applyFill="1" applyBorder="1" applyAlignment="1">
      <alignment horizontal="left" vertical="center"/>
    </xf>
    <xf numFmtId="0" fontId="79" fillId="4" borderId="139" xfId="2" applyFont="1" applyFill="1" applyBorder="1" applyAlignment="1" applyProtection="1">
      <alignment horizontal="center" vertical="center" wrapText="1"/>
      <protection locked="0"/>
    </xf>
    <xf numFmtId="0" fontId="79" fillId="4" borderId="137" xfId="2" applyFont="1" applyFill="1" applyBorder="1" applyAlignment="1" applyProtection="1">
      <alignment horizontal="center" vertical="center" wrapText="1"/>
      <protection locked="0"/>
    </xf>
    <xf numFmtId="0" fontId="7" fillId="0" borderId="0" xfId="2" applyAlignment="1">
      <alignment wrapText="1"/>
    </xf>
    <xf numFmtId="0" fontId="21" fillId="4" borderId="134" xfId="2" applyFont="1" applyFill="1" applyBorder="1" applyAlignment="1">
      <alignment horizontal="left" vertical="center"/>
    </xf>
    <xf numFmtId="0" fontId="20" fillId="4" borderId="135" xfId="2" applyFont="1" applyFill="1" applyBorder="1" applyAlignment="1">
      <alignment vertical="center"/>
    </xf>
    <xf numFmtId="0" fontId="21" fillId="4" borderId="138" xfId="2" applyFont="1" applyFill="1" applyBorder="1" applyAlignment="1">
      <alignment horizontal="right" vertical="center"/>
    </xf>
    <xf numFmtId="0" fontId="21" fillId="4" borderId="141" xfId="2" applyFont="1" applyFill="1" applyBorder="1" applyAlignment="1">
      <alignment horizontal="left" vertical="center"/>
    </xf>
    <xf numFmtId="164" fontId="21" fillId="10" borderId="139" xfId="3" applyNumberFormat="1" applyFont="1" applyFill="1" applyBorder="1" applyAlignment="1">
      <alignment horizontal="center" vertical="center"/>
    </xf>
    <xf numFmtId="164" fontId="22" fillId="4" borderId="141" xfId="3" applyNumberFormat="1" applyFont="1" applyFill="1" applyBorder="1" applyAlignment="1">
      <alignment horizontal="left" vertical="center"/>
    </xf>
    <xf numFmtId="44" fontId="79" fillId="4" borderId="142" xfId="3" applyNumberFormat="1" applyFont="1" applyFill="1" applyBorder="1" applyAlignment="1">
      <alignment horizontal="right" vertical="center" wrapText="1"/>
    </xf>
    <xf numFmtId="44" fontId="79" fillId="4" borderId="143" xfId="3" applyNumberFormat="1" applyFont="1" applyFill="1" applyBorder="1" applyAlignment="1">
      <alignment horizontal="right" vertical="center" wrapText="1"/>
    </xf>
    <xf numFmtId="164" fontId="21" fillId="10" borderId="137" xfId="3" applyNumberFormat="1" applyFont="1" applyFill="1" applyBorder="1" applyAlignment="1">
      <alignment horizontal="center" vertical="center"/>
    </xf>
    <xf numFmtId="44" fontId="79" fillId="4" borderId="144" xfId="3" applyNumberFormat="1" applyFont="1" applyFill="1" applyBorder="1" applyAlignment="1">
      <alignment horizontal="right" vertical="center" wrapText="1"/>
    </xf>
    <xf numFmtId="0" fontId="28" fillId="4" borderId="145" xfId="0" applyFont="1" applyFill="1" applyBorder="1" applyAlignment="1">
      <alignment horizontal="left" vertical="center"/>
    </xf>
    <xf numFmtId="0" fontId="90" fillId="4" borderId="127" xfId="2" applyFont="1" applyFill="1" applyBorder="1" applyAlignment="1">
      <alignment vertical="center"/>
    </xf>
    <xf numFmtId="0" fontId="63" fillId="4" borderId="87" xfId="2" applyFont="1" applyFill="1" applyBorder="1" applyAlignment="1">
      <alignment horizontal="left" vertical="center"/>
    </xf>
    <xf numFmtId="164" fontId="63" fillId="12" borderId="86" xfId="3" applyNumberFormat="1" applyFont="1" applyFill="1" applyBorder="1" applyAlignment="1">
      <alignment horizontal="center" vertical="center"/>
    </xf>
    <xf numFmtId="0" fontId="81" fillId="4" borderId="89" xfId="2" applyFont="1" applyFill="1" applyBorder="1" applyAlignment="1" applyProtection="1">
      <alignment horizontal="center" vertical="center" wrapText="1"/>
      <protection locked="0"/>
    </xf>
    <xf numFmtId="0" fontId="90" fillId="4" borderId="127" xfId="2" applyFont="1" applyFill="1" applyBorder="1" applyAlignment="1" applyProtection="1">
      <alignment horizontal="left" vertical="center"/>
    </xf>
    <xf numFmtId="0" fontId="63" fillId="4" borderId="86" xfId="2" applyFont="1" applyFill="1" applyBorder="1" applyAlignment="1" applyProtection="1">
      <alignment horizontal="right" vertical="center"/>
    </xf>
    <xf numFmtId="44" fontId="63" fillId="4" borderId="87" xfId="1" applyFont="1" applyFill="1" applyBorder="1" applyAlignment="1" applyProtection="1">
      <alignment vertical="center"/>
    </xf>
    <xf numFmtId="164" fontId="65" fillId="4" borderId="86" xfId="3" applyNumberFormat="1" applyFont="1" applyFill="1" applyBorder="1" applyAlignment="1" applyProtection="1">
      <alignment horizontal="right" vertical="center"/>
    </xf>
    <xf numFmtId="164" fontId="65" fillId="4" borderId="87" xfId="3" applyNumberFormat="1" applyFont="1" applyFill="1" applyBorder="1" applyAlignment="1" applyProtection="1">
      <alignment horizontal="left" vertical="center"/>
    </xf>
    <xf numFmtId="164" fontId="63" fillId="10" borderId="89" xfId="3" applyNumberFormat="1" applyFont="1" applyFill="1" applyBorder="1" applyAlignment="1" applyProtection="1">
      <alignment horizontal="center" vertical="center"/>
    </xf>
    <xf numFmtId="0" fontId="14" fillId="14" borderId="0" xfId="2" applyFont="1" applyFill="1" applyAlignment="1" applyProtection="1">
      <alignment horizontal="left" vertical="center" wrapText="1" indent="1"/>
      <protection locked="0"/>
    </xf>
    <xf numFmtId="0" fontId="63" fillId="0" borderId="41" xfId="2" applyFont="1" applyFill="1" applyBorder="1" applyAlignment="1">
      <alignment horizontal="right" vertical="center"/>
    </xf>
    <xf numFmtId="0" fontId="63" fillId="0" borderId="45" xfId="2" applyFont="1" applyFill="1" applyBorder="1" applyAlignment="1">
      <alignment horizontal="left" vertical="center"/>
    </xf>
    <xf numFmtId="164" fontId="65" fillId="0" borderId="44" xfId="3" applyNumberFormat="1" applyFont="1" applyFill="1" applyBorder="1" applyAlignment="1">
      <alignment horizontal="right" vertical="center"/>
    </xf>
    <xf numFmtId="164" fontId="65" fillId="0" borderId="42" xfId="3" applyNumberFormat="1" applyFont="1" applyFill="1" applyBorder="1" applyAlignment="1">
      <alignment horizontal="left" vertical="center"/>
    </xf>
    <xf numFmtId="44" fontId="81" fillId="0" borderId="76" xfId="3" applyNumberFormat="1" applyFont="1" applyFill="1" applyBorder="1" applyAlignment="1">
      <alignment horizontal="right" vertical="center" wrapText="1"/>
    </xf>
    <xf numFmtId="164" fontId="63" fillId="5" borderId="46" xfId="3" applyNumberFormat="1" applyFont="1" applyFill="1" applyBorder="1" applyAlignment="1">
      <alignment horizontal="center" vertical="center"/>
    </xf>
    <xf numFmtId="0" fontId="56" fillId="14" borderId="84" xfId="2" applyFont="1" applyFill="1" applyBorder="1" applyAlignment="1" applyProtection="1">
      <alignment horizontal="center" vertical="center"/>
      <protection locked="0"/>
    </xf>
    <xf numFmtId="0" fontId="63" fillId="4" borderId="126" xfId="0" applyFont="1" applyFill="1" applyBorder="1" applyAlignment="1">
      <alignment horizontal="left" vertical="center"/>
    </xf>
    <xf numFmtId="0" fontId="63" fillId="0" borderId="126" xfId="0" applyFont="1" applyFill="1" applyBorder="1" applyAlignment="1">
      <alignment horizontal="left" vertical="center"/>
    </xf>
    <xf numFmtId="0" fontId="90" fillId="0" borderId="127" xfId="2" applyFont="1" applyFill="1" applyBorder="1" applyAlignment="1">
      <alignment vertical="center"/>
    </xf>
    <xf numFmtId="0" fontId="63" fillId="0" borderId="86" xfId="2" applyFont="1" applyFill="1" applyBorder="1" applyAlignment="1">
      <alignment horizontal="right" vertical="center"/>
    </xf>
    <xf numFmtId="0" fontId="63" fillId="0" borderId="87" xfId="2" applyFont="1" applyFill="1" applyBorder="1" applyAlignment="1">
      <alignment horizontal="left" vertical="center"/>
    </xf>
    <xf numFmtId="164" fontId="65" fillId="0" borderId="86" xfId="3" applyNumberFormat="1" applyFont="1" applyFill="1" applyBorder="1" applyAlignment="1">
      <alignment horizontal="right" vertical="center"/>
    </xf>
    <xf numFmtId="164" fontId="65" fillId="0" borderId="87" xfId="3" applyNumberFormat="1" applyFont="1" applyFill="1" applyBorder="1" applyAlignment="1">
      <alignment horizontal="left" vertical="center"/>
    </xf>
    <xf numFmtId="0" fontId="81" fillId="0" borderId="89" xfId="2" applyFont="1" applyFill="1" applyBorder="1" applyAlignment="1" applyProtection="1">
      <alignment horizontal="center" vertical="center" wrapText="1"/>
      <protection locked="0"/>
    </xf>
    <xf numFmtId="164" fontId="63" fillId="12" borderId="89" xfId="3" applyNumberFormat="1" applyFont="1" applyFill="1" applyBorder="1" applyAlignment="1">
      <alignment horizontal="center" vertical="center"/>
    </xf>
    <xf numFmtId="0" fontId="80" fillId="4" borderId="0" xfId="2" applyFont="1" applyFill="1" applyBorder="1" applyAlignment="1">
      <alignment horizontal="center" vertical="center" wrapText="1"/>
    </xf>
    <xf numFmtId="44" fontId="80" fillId="4" borderId="0" xfId="3" applyNumberFormat="1" applyFont="1" applyFill="1" applyBorder="1" applyAlignment="1">
      <alignment horizontal="right" vertical="center" wrapText="1"/>
    </xf>
    <xf numFmtId="164" fontId="21" fillId="10" borderId="129" xfId="3" applyNumberFormat="1" applyFont="1" applyFill="1" applyBorder="1" applyAlignment="1">
      <alignment horizontal="center" vertical="center"/>
    </xf>
    <xf numFmtId="0" fontId="21" fillId="4" borderId="133" xfId="2" applyFont="1" applyFill="1" applyBorder="1" applyAlignment="1">
      <alignment horizontal="right" vertical="center"/>
    </xf>
    <xf numFmtId="164" fontId="22" fillId="4" borderId="133" xfId="3" applyNumberFormat="1" applyFont="1" applyFill="1" applyBorder="1" applyAlignment="1">
      <alignment horizontal="right" vertical="center"/>
    </xf>
    <xf numFmtId="0" fontId="21" fillId="4" borderId="150" xfId="2" applyFont="1" applyFill="1" applyBorder="1" applyAlignment="1">
      <alignment horizontal="right" vertical="center"/>
    </xf>
    <xf numFmtId="0" fontId="21" fillId="4" borderId="151" xfId="2" applyFont="1" applyFill="1" applyBorder="1" applyAlignment="1">
      <alignment horizontal="left" vertical="center"/>
    </xf>
    <xf numFmtId="0" fontId="63" fillId="0" borderId="38" xfId="2" applyFont="1" applyFill="1" applyBorder="1" applyAlignment="1">
      <alignment vertical="center"/>
    </xf>
    <xf numFmtId="0" fontId="63" fillId="0" borderId="36" xfId="2" applyFont="1" applyFill="1" applyBorder="1" applyAlignment="1">
      <alignment horizontal="right" vertical="center"/>
    </xf>
    <xf numFmtId="0" fontId="63" fillId="0" borderId="37" xfId="2" applyFont="1" applyFill="1" applyBorder="1" applyAlignment="1">
      <alignment horizontal="left" vertical="center"/>
    </xf>
    <xf numFmtId="164" fontId="65" fillId="0" borderId="36" xfId="2" applyNumberFormat="1" applyFont="1" applyFill="1" applyBorder="1" applyAlignment="1">
      <alignment horizontal="right" vertical="center"/>
    </xf>
    <xf numFmtId="164" fontId="65" fillId="0" borderId="37" xfId="2" applyNumberFormat="1" applyFont="1" applyFill="1" applyBorder="1" applyAlignment="1">
      <alignment horizontal="center" vertical="center"/>
    </xf>
    <xf numFmtId="44" fontId="81" fillId="0" borderId="69" xfId="3" applyNumberFormat="1" applyFont="1" applyFill="1" applyBorder="1" applyAlignment="1">
      <alignment horizontal="right" vertical="center" wrapText="1"/>
    </xf>
    <xf numFmtId="164" fontId="63" fillId="5" borderId="38" xfId="2" applyNumberFormat="1" applyFont="1" applyFill="1" applyBorder="1" applyAlignment="1">
      <alignment horizontal="center" vertical="center"/>
    </xf>
    <xf numFmtId="0" fontId="81" fillId="0" borderId="36" xfId="2" applyFont="1" applyFill="1" applyBorder="1" applyAlignment="1" applyProtection="1">
      <alignment horizontal="center" vertical="center" wrapText="1"/>
      <protection locked="0"/>
    </xf>
    <xf numFmtId="0" fontId="63" fillId="0" borderId="138" xfId="2" applyFont="1" applyFill="1" applyBorder="1" applyAlignment="1">
      <alignment horizontal="right" vertical="center"/>
    </xf>
    <xf numFmtId="0" fontId="63" fillId="0" borderId="141" xfId="2" applyFont="1" applyFill="1" applyBorder="1" applyAlignment="1">
      <alignment horizontal="left" vertical="center"/>
    </xf>
    <xf numFmtId="164" fontId="65" fillId="0" borderId="138" xfId="3" applyNumberFormat="1" applyFont="1" applyFill="1" applyBorder="1" applyAlignment="1">
      <alignment horizontal="right" vertical="center"/>
    </xf>
    <xf numFmtId="164" fontId="65" fillId="0" borderId="141" xfId="3" applyNumberFormat="1" applyFont="1" applyFill="1" applyBorder="1" applyAlignment="1">
      <alignment horizontal="left" vertical="center"/>
    </xf>
    <xf numFmtId="44" fontId="81" fillId="0" borderId="142" xfId="3" applyNumberFormat="1" applyFont="1" applyFill="1" applyBorder="1" applyAlignment="1">
      <alignment horizontal="right" vertical="center" wrapText="1"/>
    </xf>
    <xf numFmtId="0" fontId="81" fillId="0" borderId="139" xfId="2" applyFont="1" applyFill="1" applyBorder="1" applyAlignment="1" applyProtection="1">
      <alignment horizontal="center" vertical="center" wrapText="1"/>
      <protection locked="0"/>
    </xf>
    <xf numFmtId="0" fontId="90" fillId="0" borderId="127" xfId="2" applyFont="1" applyFill="1" applyBorder="1" applyAlignment="1" applyProtection="1">
      <alignment vertical="center"/>
    </xf>
    <xf numFmtId="0" fontId="63" fillId="0" borderId="86" xfId="2" applyFont="1" applyFill="1" applyBorder="1" applyAlignment="1" applyProtection="1">
      <alignment horizontal="right" vertical="center"/>
    </xf>
    <xf numFmtId="0" fontId="63" fillId="0" borderId="87" xfId="2" applyFont="1" applyFill="1" applyBorder="1" applyAlignment="1" applyProtection="1">
      <alignment horizontal="left" vertical="center"/>
    </xf>
    <xf numFmtId="164" fontId="65" fillId="0" borderId="86" xfId="3" applyNumberFormat="1" applyFont="1" applyFill="1" applyBorder="1" applyAlignment="1" applyProtection="1">
      <alignment horizontal="right" vertical="center"/>
    </xf>
    <xf numFmtId="164" fontId="65" fillId="0" borderId="87" xfId="3" applyNumberFormat="1" applyFont="1" applyFill="1" applyBorder="1" applyAlignment="1" applyProtection="1">
      <alignment horizontal="left" vertical="center"/>
    </xf>
    <xf numFmtId="164" fontId="63" fillId="12" borderId="128" xfId="3" applyNumberFormat="1" applyFont="1" applyFill="1" applyBorder="1" applyAlignment="1">
      <alignment horizontal="center" vertical="center"/>
    </xf>
    <xf numFmtId="164" fontId="22" fillId="4" borderId="153" xfId="3" applyNumberFormat="1" applyFont="1" applyFill="1" applyBorder="1" applyAlignment="1">
      <alignment horizontal="right" vertical="center"/>
    </xf>
    <xf numFmtId="0" fontId="28" fillId="4" borderId="156" xfId="0" applyFont="1" applyFill="1" applyBorder="1" applyAlignment="1">
      <alignment horizontal="left" vertical="center"/>
    </xf>
    <xf numFmtId="0" fontId="20" fillId="4" borderId="157" xfId="2" applyFont="1" applyFill="1" applyBorder="1" applyAlignment="1">
      <alignment vertical="center"/>
    </xf>
    <xf numFmtId="0" fontId="21" fillId="4" borderId="88" xfId="2" applyFont="1" applyFill="1" applyBorder="1" applyAlignment="1">
      <alignment horizontal="right" vertical="center"/>
    </xf>
    <xf numFmtId="0" fontId="21" fillId="4" borderId="50" xfId="2" applyFont="1" applyFill="1" applyBorder="1" applyAlignment="1">
      <alignment horizontal="left" vertical="center"/>
    </xf>
    <xf numFmtId="0" fontId="28" fillId="4" borderId="158" xfId="0" applyFont="1" applyFill="1" applyBorder="1" applyAlignment="1">
      <alignment horizontal="left" vertical="center"/>
    </xf>
    <xf numFmtId="0" fontId="20" fillId="4" borderId="159" xfId="2" applyFont="1" applyFill="1" applyBorder="1" applyAlignment="1">
      <alignment vertical="center"/>
    </xf>
    <xf numFmtId="164" fontId="21" fillId="10" borderId="40" xfId="3" applyNumberFormat="1" applyFont="1" applyFill="1" applyBorder="1" applyAlignment="1">
      <alignment horizontal="center" vertical="center"/>
    </xf>
    <xf numFmtId="164" fontId="21" fillId="12" borderId="129" xfId="3" applyNumberFormat="1" applyFont="1" applyFill="1" applyBorder="1" applyAlignment="1">
      <alignment horizontal="center" vertical="center"/>
    </xf>
    <xf numFmtId="0" fontId="21" fillId="6" borderId="47" xfId="2" applyFont="1" applyFill="1" applyBorder="1" applyAlignment="1">
      <alignment horizontal="right" vertical="center"/>
    </xf>
    <xf numFmtId="0" fontId="21" fillId="6" borderId="98" xfId="2" applyFont="1" applyFill="1" applyBorder="1" applyAlignment="1">
      <alignment horizontal="left" vertical="center"/>
    </xf>
    <xf numFmtId="164" fontId="21" fillId="5" borderId="104" xfId="2" applyNumberFormat="1" applyFont="1" applyFill="1" applyBorder="1" applyAlignment="1">
      <alignment horizontal="center" vertical="center"/>
    </xf>
    <xf numFmtId="164" fontId="22" fillId="6" borderId="47" xfId="2" applyNumberFormat="1" applyFont="1" applyFill="1" applyBorder="1" applyAlignment="1">
      <alignment horizontal="right" vertical="center"/>
    </xf>
    <xf numFmtId="164" fontId="22" fillId="6" borderId="98" xfId="2" applyNumberFormat="1" applyFont="1" applyFill="1" applyBorder="1" applyAlignment="1">
      <alignment horizontal="center" vertical="center"/>
    </xf>
    <xf numFmtId="0" fontId="63" fillId="0" borderId="88" xfId="2" applyFont="1" applyFill="1" applyBorder="1" applyAlignment="1">
      <alignment horizontal="right" vertical="center"/>
    </xf>
    <xf numFmtId="0" fontId="63" fillId="0" borderId="50" xfId="2" applyFont="1" applyFill="1" applyBorder="1" applyAlignment="1">
      <alignment horizontal="left" vertical="center"/>
    </xf>
    <xf numFmtId="164" fontId="65" fillId="0" borderId="87" xfId="3" applyNumberFormat="1" applyFont="1" applyFill="1" applyBorder="1" applyAlignment="1">
      <alignment horizontal="center" vertical="center"/>
    </xf>
    <xf numFmtId="44" fontId="81" fillId="0" borderId="38" xfId="3" applyNumberFormat="1" applyFont="1" applyFill="1" applyBorder="1" applyAlignment="1">
      <alignment horizontal="right" vertical="center" wrapText="1"/>
    </xf>
    <xf numFmtId="164" fontId="63" fillId="5" borderId="49" xfId="3" applyNumberFormat="1" applyFont="1" applyFill="1" applyBorder="1" applyAlignment="1">
      <alignment horizontal="center" vertical="center"/>
    </xf>
    <xf numFmtId="0" fontId="63" fillId="0" borderId="34" xfId="2" applyFont="1" applyFill="1" applyBorder="1" applyAlignment="1">
      <alignment horizontal="right" vertical="center"/>
    </xf>
    <xf numFmtId="0" fontId="63" fillId="0" borderId="54" xfId="2" applyFont="1" applyFill="1" applyBorder="1" applyAlignment="1">
      <alignment horizontal="left" vertical="center"/>
    </xf>
    <xf numFmtId="0" fontId="63" fillId="0" borderId="85" xfId="2" applyFont="1" applyFill="1" applyBorder="1" applyAlignment="1">
      <alignment horizontal="right" vertical="center"/>
    </xf>
    <xf numFmtId="0" fontId="63" fillId="0" borderId="39" xfId="2" applyFont="1" applyFill="1" applyBorder="1" applyAlignment="1">
      <alignment horizontal="left" vertical="center"/>
    </xf>
    <xf numFmtId="164" fontId="63" fillId="5" borderId="40" xfId="3" applyNumberFormat="1" applyFont="1" applyFill="1" applyBorder="1" applyAlignment="1">
      <alignment horizontal="center" vertical="center"/>
    </xf>
    <xf numFmtId="0" fontId="63" fillId="0" borderId="72" xfId="2" applyFont="1" applyFill="1" applyBorder="1" applyAlignment="1">
      <alignment vertical="center"/>
    </xf>
    <xf numFmtId="0" fontId="63" fillId="0" borderId="99" xfId="2" applyFont="1" applyFill="1" applyBorder="1" applyAlignment="1">
      <alignment vertical="center"/>
    </xf>
    <xf numFmtId="0" fontId="63" fillId="0" borderId="154" xfId="2" applyFont="1" applyFill="1" applyBorder="1" applyAlignment="1">
      <alignment vertical="center"/>
    </xf>
    <xf numFmtId="0" fontId="21" fillId="0" borderId="39" xfId="2" applyFont="1" applyFill="1" applyBorder="1" applyAlignment="1">
      <alignment horizontal="left" vertical="center"/>
    </xf>
    <xf numFmtId="164" fontId="22" fillId="0" borderId="82" xfId="3" applyNumberFormat="1" applyFont="1" applyFill="1" applyBorder="1" applyAlignment="1">
      <alignment horizontal="right" vertical="center"/>
    </xf>
    <xf numFmtId="164" fontId="65" fillId="0" borderId="82" xfId="3" applyNumberFormat="1" applyFont="1" applyFill="1" applyBorder="1" applyAlignment="1">
      <alignment horizontal="right" vertical="center"/>
    </xf>
    <xf numFmtId="164" fontId="65" fillId="0" borderId="83" xfId="3" applyNumberFormat="1" applyFont="1" applyFill="1" applyBorder="1" applyAlignment="1">
      <alignment horizontal="center" vertical="center"/>
    </xf>
    <xf numFmtId="0" fontId="81" fillId="0" borderId="51" xfId="2" applyFont="1" applyFill="1" applyBorder="1" applyAlignment="1" applyProtection="1">
      <alignment horizontal="center" vertical="center" wrapText="1"/>
      <protection locked="0"/>
    </xf>
    <xf numFmtId="0" fontId="63" fillId="0" borderId="167" xfId="2" applyFont="1" applyFill="1" applyBorder="1" applyAlignment="1">
      <alignment horizontal="right" vertical="center"/>
    </xf>
    <xf numFmtId="0" fontId="21" fillId="0" borderId="132" xfId="2" applyFont="1" applyBorder="1" applyAlignment="1">
      <alignment horizontal="left" vertical="center"/>
    </xf>
    <xf numFmtId="0" fontId="21" fillId="0" borderId="82" xfId="2" applyFont="1" applyBorder="1" applyAlignment="1">
      <alignment horizontal="right" vertical="center"/>
    </xf>
    <xf numFmtId="0" fontId="21" fillId="0" borderId="83" xfId="2" applyFont="1" applyBorder="1" applyAlignment="1">
      <alignment horizontal="left" vertical="center"/>
    </xf>
    <xf numFmtId="164" fontId="22" fillId="0" borderId="83" xfId="3" applyNumberFormat="1" applyFont="1" applyFill="1" applyBorder="1" applyAlignment="1">
      <alignment horizontal="left" vertical="center"/>
    </xf>
    <xf numFmtId="0" fontId="21" fillId="4" borderId="145" xfId="2" applyFont="1" applyFill="1" applyBorder="1" applyAlignment="1">
      <alignment horizontal="left" vertical="center"/>
    </xf>
    <xf numFmtId="0" fontId="79" fillId="4" borderId="53" xfId="2" applyFont="1" applyFill="1" applyBorder="1" applyAlignment="1" applyProtection="1">
      <alignment horizontal="center" vertical="center" wrapText="1"/>
      <protection locked="0"/>
    </xf>
    <xf numFmtId="0" fontId="63" fillId="4" borderId="171" xfId="2" applyFont="1" applyFill="1" applyBorder="1" applyAlignment="1">
      <alignment horizontal="right" vertical="center" wrapText="1"/>
    </xf>
    <xf numFmtId="0" fontId="63" fillId="4" borderId="172" xfId="2" applyFont="1" applyFill="1" applyBorder="1" applyAlignment="1">
      <alignment horizontal="left" vertical="center" wrapText="1"/>
    </xf>
    <xf numFmtId="164" fontId="65" fillId="4" borderId="171" xfId="3" applyNumberFormat="1" applyFont="1" applyFill="1" applyBorder="1" applyAlignment="1">
      <alignment horizontal="right" vertical="center" wrapText="1"/>
    </xf>
    <xf numFmtId="164" fontId="65" fillId="4" borderId="172" xfId="3" applyNumberFormat="1" applyFont="1" applyFill="1" applyBorder="1" applyAlignment="1">
      <alignment horizontal="left" vertical="center" wrapText="1"/>
    </xf>
    <xf numFmtId="0" fontId="81" fillId="4" borderId="168" xfId="2" applyFont="1" applyFill="1" applyBorder="1" applyAlignment="1" applyProtection="1">
      <alignment horizontal="center" vertical="center" wrapText="1"/>
      <protection locked="0"/>
    </xf>
    <xf numFmtId="0" fontId="21" fillId="0" borderId="175" xfId="2" applyFont="1" applyBorder="1" applyAlignment="1">
      <alignment horizontal="left" vertical="center"/>
    </xf>
    <xf numFmtId="0" fontId="63" fillId="4" borderId="145" xfId="2" applyFont="1" applyFill="1" applyBorder="1" applyAlignment="1" applyProtection="1">
      <alignment horizontal="left" vertical="center"/>
    </xf>
    <xf numFmtId="0" fontId="63" fillId="0" borderId="145" xfId="2" applyFont="1" applyFill="1" applyBorder="1" applyAlignment="1">
      <alignment vertical="center"/>
    </xf>
    <xf numFmtId="0" fontId="21" fillId="0" borderId="145" xfId="2" applyFont="1" applyBorder="1" applyAlignment="1">
      <alignment vertical="center"/>
    </xf>
    <xf numFmtId="0" fontId="21" fillId="4" borderId="93" xfId="2" applyFont="1" applyFill="1" applyBorder="1" applyAlignment="1">
      <alignment horizontal="right" vertical="center"/>
    </xf>
    <xf numFmtId="0" fontId="21" fillId="4" borderId="94" xfId="2" applyFont="1" applyFill="1" applyBorder="1" applyAlignment="1">
      <alignment horizontal="left" vertical="center"/>
    </xf>
    <xf numFmtId="164" fontId="22" fillId="4" borderId="93" xfId="3" applyNumberFormat="1" applyFont="1" applyFill="1" applyBorder="1" applyAlignment="1">
      <alignment horizontal="right" vertical="center"/>
    </xf>
    <xf numFmtId="164" fontId="22" fillId="4" borderId="94" xfId="3" applyNumberFormat="1" applyFont="1" applyFill="1" applyBorder="1" applyAlignment="1">
      <alignment horizontal="left" vertical="center"/>
    </xf>
    <xf numFmtId="0" fontId="79" fillId="4" borderId="95" xfId="2" applyFont="1" applyFill="1" applyBorder="1" applyAlignment="1" applyProtection="1">
      <alignment horizontal="center" vertical="center" wrapText="1"/>
      <protection locked="0"/>
    </xf>
    <xf numFmtId="0" fontId="20" fillId="4" borderId="172" xfId="2" applyFont="1" applyFill="1" applyBorder="1" applyAlignment="1">
      <alignment vertical="center"/>
    </xf>
    <xf numFmtId="0" fontId="21" fillId="4" borderId="171" xfId="2" applyFont="1" applyFill="1" applyBorder="1" applyAlignment="1">
      <alignment horizontal="right" vertical="center"/>
    </xf>
    <xf numFmtId="0" fontId="21" fillId="4" borderId="172" xfId="2" applyFont="1" applyFill="1" applyBorder="1" applyAlignment="1">
      <alignment horizontal="left" vertical="center"/>
    </xf>
    <xf numFmtId="164" fontId="21" fillId="10" borderId="168" xfId="3" applyNumberFormat="1" applyFont="1" applyFill="1" applyBorder="1" applyAlignment="1">
      <alignment horizontal="center" vertical="center"/>
    </xf>
    <xf numFmtId="164" fontId="22" fillId="4" borderId="171" xfId="3" applyNumberFormat="1" applyFont="1" applyFill="1" applyBorder="1" applyAlignment="1">
      <alignment horizontal="right" vertical="center"/>
    </xf>
    <xf numFmtId="164" fontId="22" fillId="4" borderId="172" xfId="3" applyNumberFormat="1" applyFont="1" applyFill="1" applyBorder="1" applyAlignment="1">
      <alignment horizontal="left" vertical="center"/>
    </xf>
    <xf numFmtId="0" fontId="79" fillId="4" borderId="168" xfId="2" applyFont="1" applyFill="1" applyBorder="1" applyAlignment="1" applyProtection="1">
      <alignment horizontal="center" vertical="center" wrapText="1"/>
      <protection locked="0"/>
    </xf>
    <xf numFmtId="44" fontId="79" fillId="4" borderId="179" xfId="3" applyNumberFormat="1" applyFont="1" applyFill="1" applyBorder="1" applyAlignment="1">
      <alignment horizontal="right" vertical="center" wrapText="1"/>
    </xf>
    <xf numFmtId="0" fontId="21" fillId="0" borderId="145" xfId="2" applyFont="1" applyFill="1" applyBorder="1" applyAlignment="1">
      <alignment vertical="center"/>
    </xf>
    <xf numFmtId="0" fontId="20" fillId="0" borderId="127" xfId="2" applyFont="1" applyFill="1" applyBorder="1" applyAlignment="1">
      <alignment vertical="center"/>
    </xf>
    <xf numFmtId="0" fontId="21" fillId="0" borderId="86" xfId="2" applyFont="1" applyFill="1" applyBorder="1" applyAlignment="1">
      <alignment horizontal="right" vertical="center"/>
    </xf>
    <xf numFmtId="0" fontId="21" fillId="0" borderId="87" xfId="2" applyFont="1" applyFill="1" applyBorder="1" applyAlignment="1">
      <alignment horizontal="left" vertical="center"/>
    </xf>
    <xf numFmtId="44" fontId="96" fillId="0" borderId="143" xfId="3" applyNumberFormat="1" applyFont="1" applyFill="1" applyBorder="1" applyAlignment="1">
      <alignment horizontal="right" vertical="center" wrapText="1"/>
    </xf>
    <xf numFmtId="0" fontId="20" fillId="0" borderId="130" xfId="2" applyFont="1" applyFill="1" applyBorder="1" applyAlignment="1">
      <alignment vertical="center"/>
    </xf>
    <xf numFmtId="0" fontId="21" fillId="0" borderId="133" xfId="2" applyFont="1" applyFill="1" applyBorder="1" applyAlignment="1">
      <alignment horizontal="right" vertical="center"/>
    </xf>
    <xf numFmtId="0" fontId="21" fillId="0" borderId="134" xfId="2" applyFont="1" applyFill="1" applyBorder="1" applyAlignment="1">
      <alignment horizontal="left" vertical="center"/>
    </xf>
    <xf numFmtId="0" fontId="28" fillId="4" borderId="181" xfId="0" applyFont="1" applyFill="1" applyBorder="1" applyAlignment="1">
      <alignment horizontal="left" vertical="center"/>
    </xf>
    <xf numFmtId="0" fontId="28" fillId="4" borderId="176" xfId="0" applyFont="1" applyFill="1" applyBorder="1" applyAlignment="1">
      <alignment horizontal="left" vertical="center"/>
    </xf>
    <xf numFmtId="0" fontId="28" fillId="4" borderId="3" xfId="0" applyFont="1" applyFill="1" applyBorder="1" applyAlignment="1">
      <alignment horizontal="left" vertical="center"/>
    </xf>
    <xf numFmtId="0" fontId="21" fillId="4" borderId="157" xfId="2" applyFont="1" applyFill="1" applyBorder="1" applyAlignment="1">
      <alignment vertical="center"/>
    </xf>
    <xf numFmtId="0" fontId="21" fillId="4" borderId="159" xfId="2" applyFont="1" applyFill="1" applyBorder="1" applyAlignment="1">
      <alignment vertical="center"/>
    </xf>
    <xf numFmtId="0" fontId="96" fillId="0" borderId="89" xfId="2" applyFont="1" applyFill="1" applyBorder="1" applyAlignment="1" applyProtection="1">
      <alignment horizontal="center" vertical="center" wrapText="1"/>
      <protection locked="0"/>
    </xf>
    <xf numFmtId="0" fontId="20" fillId="0" borderId="127" xfId="2" applyFont="1" applyFill="1" applyBorder="1" applyAlignment="1" applyProtection="1">
      <alignment vertical="center"/>
    </xf>
    <xf numFmtId="0" fontId="63" fillId="0" borderId="133" xfId="2" applyFont="1" applyFill="1" applyBorder="1" applyAlignment="1">
      <alignment horizontal="right" vertical="center"/>
    </xf>
    <xf numFmtId="0" fontId="63" fillId="0" borderId="134" xfId="2" applyFont="1" applyFill="1" applyBorder="1" applyAlignment="1">
      <alignment horizontal="left" vertical="center"/>
    </xf>
    <xf numFmtId="164" fontId="63" fillId="12" borderId="129" xfId="3" applyNumberFormat="1" applyFont="1" applyFill="1" applyBorder="1" applyAlignment="1">
      <alignment horizontal="center" vertical="center"/>
    </xf>
    <xf numFmtId="0" fontId="81" fillId="0" borderId="129" xfId="2" applyFont="1" applyFill="1" applyBorder="1" applyAlignment="1" applyProtection="1">
      <alignment horizontal="center" vertical="center" wrapText="1"/>
      <protection locked="0"/>
    </xf>
    <xf numFmtId="0" fontId="21" fillId="0" borderId="34" xfId="2" applyFont="1" applyFill="1" applyBorder="1" applyAlignment="1">
      <alignment horizontal="right" vertical="center"/>
    </xf>
    <xf numFmtId="0" fontId="21" fillId="0" borderId="54" xfId="2" applyFont="1" applyFill="1" applyBorder="1" applyAlignment="1">
      <alignment horizontal="left" vertical="center"/>
    </xf>
    <xf numFmtId="0" fontId="98" fillId="16" borderId="86" xfId="2" applyFont="1" applyFill="1" applyBorder="1" applyAlignment="1" applyProtection="1">
      <alignment horizontal="right" vertical="center"/>
    </xf>
    <xf numFmtId="0" fontId="98" fillId="16" borderId="87" xfId="2" applyFont="1" applyFill="1" applyBorder="1" applyAlignment="1" applyProtection="1">
      <alignment horizontal="left" vertical="center"/>
    </xf>
    <xf numFmtId="164" fontId="98" fillId="16" borderId="89" xfId="3" applyNumberFormat="1" applyFont="1" applyFill="1" applyBorder="1" applyAlignment="1" applyProtection="1">
      <alignment horizontal="center" vertical="center"/>
    </xf>
    <xf numFmtId="164" fontId="100" fillId="16" borderId="86" xfId="3" applyNumberFormat="1" applyFont="1" applyFill="1" applyBorder="1" applyAlignment="1" applyProtection="1">
      <alignment horizontal="right" vertical="center"/>
    </xf>
    <xf numFmtId="164" fontId="100" fillId="16" borderId="87" xfId="3" applyNumberFormat="1" applyFont="1" applyFill="1" applyBorder="1" applyAlignment="1" applyProtection="1">
      <alignment horizontal="left" vertical="center"/>
    </xf>
    <xf numFmtId="0" fontId="101" fillId="16" borderId="89" xfId="2" applyFont="1" applyFill="1" applyBorder="1" applyAlignment="1" applyProtection="1">
      <alignment horizontal="center" vertical="center" wrapText="1"/>
    </xf>
    <xf numFmtId="0" fontId="98" fillId="16" borderId="126" xfId="0" applyFont="1" applyFill="1" applyBorder="1" applyAlignment="1" applyProtection="1">
      <alignment horizontal="left" vertical="center"/>
    </xf>
    <xf numFmtId="0" fontId="102" fillId="16" borderId="127" xfId="2" applyFont="1" applyFill="1" applyBorder="1" applyAlignment="1" applyProtection="1">
      <alignment vertical="center"/>
    </xf>
    <xf numFmtId="44" fontId="101" fillId="16" borderId="143" xfId="3" applyNumberFormat="1" applyFont="1" applyFill="1" applyBorder="1" applyAlignment="1" applyProtection="1">
      <alignment horizontal="right" vertical="center" wrapText="1"/>
    </xf>
    <xf numFmtId="164" fontId="22" fillId="4" borderId="85" xfId="3" applyNumberFormat="1" applyFont="1" applyFill="1" applyBorder="1" applyAlignment="1">
      <alignment horizontal="right" vertical="center"/>
    </xf>
    <xf numFmtId="164" fontId="22" fillId="4" borderId="39" xfId="3" applyNumberFormat="1" applyFont="1" applyFill="1" applyBorder="1" applyAlignment="1">
      <alignment horizontal="left" vertical="center"/>
    </xf>
    <xf numFmtId="44" fontId="79" fillId="4" borderId="183" xfId="3" applyNumberFormat="1" applyFont="1" applyFill="1" applyBorder="1" applyAlignment="1">
      <alignment horizontal="right" vertical="center" wrapText="1"/>
    </xf>
    <xf numFmtId="0" fontId="63" fillId="0" borderId="173" xfId="2" applyFont="1" applyFill="1" applyBorder="1" applyAlignment="1">
      <alignment vertical="center"/>
    </xf>
    <xf numFmtId="164" fontId="21" fillId="10" borderId="49" xfId="3" applyNumberFormat="1" applyFont="1" applyFill="1" applyBorder="1" applyAlignment="1">
      <alignment horizontal="center" vertical="center"/>
    </xf>
    <xf numFmtId="0" fontId="28" fillId="4" borderId="185" xfId="0" applyFont="1" applyFill="1" applyBorder="1" applyAlignment="1">
      <alignment horizontal="left" vertical="center"/>
    </xf>
    <xf numFmtId="0" fontId="20" fillId="4" borderId="178" xfId="2" applyFont="1" applyFill="1" applyBorder="1" applyAlignment="1">
      <alignment vertical="center"/>
    </xf>
    <xf numFmtId="164" fontId="21" fillId="10" borderId="46" xfId="3" applyNumberFormat="1" applyFont="1" applyFill="1" applyBorder="1" applyAlignment="1">
      <alignment horizontal="center" vertical="center"/>
    </xf>
    <xf numFmtId="164" fontId="21" fillId="12" borderId="53" xfId="3" applyNumberFormat="1" applyFont="1" applyFill="1" applyBorder="1" applyAlignment="1">
      <alignment horizontal="center" vertical="center"/>
    </xf>
    <xf numFmtId="164" fontId="22" fillId="4" borderId="186" xfId="3" applyNumberFormat="1" applyFont="1" applyFill="1" applyBorder="1" applyAlignment="1">
      <alignment horizontal="right" vertical="center"/>
    </xf>
    <xf numFmtId="164" fontId="22" fillId="4" borderId="101" xfId="3" applyNumberFormat="1" applyFont="1" applyFill="1" applyBorder="1" applyAlignment="1">
      <alignment horizontal="left" vertical="center"/>
    </xf>
    <xf numFmtId="0" fontId="79" fillId="4" borderId="102" xfId="2" applyFont="1" applyFill="1" applyBorder="1" applyAlignment="1" applyProtection="1">
      <alignment horizontal="center" vertical="center" wrapText="1"/>
      <protection locked="0"/>
    </xf>
    <xf numFmtId="0" fontId="21" fillId="0" borderId="101" xfId="2" applyFont="1" applyFill="1" applyBorder="1" applyAlignment="1">
      <alignment horizontal="left" vertical="center"/>
    </xf>
    <xf numFmtId="0" fontId="21" fillId="0" borderId="85" xfId="2" applyFont="1" applyFill="1" applyBorder="1" applyAlignment="1">
      <alignment horizontal="right" vertical="center"/>
    </xf>
    <xf numFmtId="164" fontId="22" fillId="4" borderId="88" xfId="3" applyNumberFormat="1" applyFont="1" applyFill="1" applyBorder="1" applyAlignment="1">
      <alignment horizontal="right" vertical="center"/>
    </xf>
    <xf numFmtId="164" fontId="22" fillId="4" borderId="50" xfId="3" applyNumberFormat="1" applyFont="1" applyFill="1" applyBorder="1" applyAlignment="1">
      <alignment horizontal="left" vertical="center"/>
    </xf>
    <xf numFmtId="0" fontId="79" fillId="4" borderId="49" xfId="2" applyFont="1" applyFill="1" applyBorder="1" applyAlignment="1" applyProtection="1">
      <alignment horizontal="center" vertical="center" wrapText="1"/>
      <protection locked="0"/>
    </xf>
    <xf numFmtId="164" fontId="21" fillId="12" borderId="40" xfId="3" applyNumberFormat="1" applyFont="1" applyFill="1" applyBorder="1" applyAlignment="1">
      <alignment horizontal="center" vertical="center"/>
    </xf>
    <xf numFmtId="164" fontId="21" fillId="12" borderId="186" xfId="3" applyNumberFormat="1" applyFont="1" applyFill="1" applyBorder="1" applyAlignment="1">
      <alignment horizontal="center" vertical="center"/>
    </xf>
    <xf numFmtId="164" fontId="21" fillId="12" borderId="85" xfId="3" applyNumberFormat="1" applyFont="1" applyFill="1" applyBorder="1" applyAlignment="1">
      <alignment horizontal="center" vertical="center"/>
    </xf>
    <xf numFmtId="0" fontId="63" fillId="0" borderId="187" xfId="2" applyFont="1" applyFill="1" applyBorder="1" applyAlignment="1">
      <alignment vertical="center"/>
    </xf>
    <xf numFmtId="0" fontId="63" fillId="0" borderId="171" xfId="2" applyFont="1" applyFill="1" applyBorder="1" applyAlignment="1">
      <alignment horizontal="right" vertical="center"/>
    </xf>
    <xf numFmtId="164" fontId="63" fillId="12" borderId="168" xfId="3" applyNumberFormat="1" applyFont="1" applyFill="1" applyBorder="1" applyAlignment="1">
      <alignment horizontal="center" vertical="center"/>
    </xf>
    <xf numFmtId="164" fontId="65" fillId="0" borderId="171" xfId="3" applyNumberFormat="1" applyFont="1" applyFill="1" applyBorder="1" applyAlignment="1">
      <alignment horizontal="right" vertical="center"/>
    </xf>
    <xf numFmtId="164" fontId="65" fillId="0" borderId="172" xfId="3" applyNumberFormat="1" applyFont="1" applyFill="1" applyBorder="1" applyAlignment="1">
      <alignment horizontal="left" vertical="center"/>
    </xf>
    <xf numFmtId="0" fontId="81" fillId="0" borderId="168" xfId="2" applyFont="1" applyFill="1" applyBorder="1" applyAlignment="1" applyProtection="1">
      <alignment horizontal="center" vertical="center" wrapText="1"/>
      <protection locked="0"/>
    </xf>
    <xf numFmtId="0" fontId="90" fillId="0" borderId="170" xfId="2" applyFont="1" applyFill="1" applyBorder="1" applyAlignment="1">
      <alignment vertical="center"/>
    </xf>
    <xf numFmtId="0" fontId="63" fillId="0" borderId="177" xfId="0" applyFont="1" applyFill="1" applyBorder="1" applyAlignment="1">
      <alignment horizontal="left" vertical="center"/>
    </xf>
    <xf numFmtId="164" fontId="65" fillId="0" borderId="85" xfId="3" applyNumberFormat="1" applyFont="1" applyFill="1" applyBorder="1" applyAlignment="1">
      <alignment horizontal="right" vertical="center"/>
    </xf>
    <xf numFmtId="0" fontId="28" fillId="4" borderId="188" xfId="0" applyFont="1" applyFill="1" applyBorder="1" applyAlignment="1">
      <alignment horizontal="left" vertical="center"/>
    </xf>
    <xf numFmtId="0" fontId="28" fillId="4" borderId="188" xfId="0" applyFont="1" applyFill="1" applyBorder="1" applyAlignment="1">
      <alignment horizontal="left"/>
    </xf>
    <xf numFmtId="0" fontId="63" fillId="0" borderId="188" xfId="0" applyFont="1" applyFill="1" applyBorder="1" applyAlignment="1">
      <alignment horizontal="left" vertical="center"/>
    </xf>
    <xf numFmtId="0" fontId="21" fillId="0" borderId="188" xfId="0" applyFont="1" applyFill="1" applyBorder="1" applyAlignment="1">
      <alignment horizontal="left" vertical="center"/>
    </xf>
    <xf numFmtId="0" fontId="28" fillId="4" borderId="189" xfId="0" applyFont="1" applyFill="1" applyBorder="1" applyAlignment="1">
      <alignment horizontal="left" vertical="center"/>
    </xf>
    <xf numFmtId="0" fontId="20" fillId="4" borderId="170" xfId="2" applyFont="1" applyFill="1" applyBorder="1" applyAlignment="1">
      <alignment vertical="center"/>
    </xf>
    <xf numFmtId="164" fontId="21" fillId="12" borderId="171" xfId="3" applyNumberFormat="1" applyFont="1" applyFill="1" applyBorder="1" applyAlignment="1">
      <alignment horizontal="center" vertical="center"/>
    </xf>
    <xf numFmtId="0" fontId="104" fillId="18" borderId="190" xfId="0" applyFont="1" applyFill="1" applyBorder="1" applyAlignment="1">
      <alignment vertical="center"/>
    </xf>
    <xf numFmtId="0" fontId="96" fillId="0" borderId="129" xfId="2" applyFont="1" applyFill="1" applyBorder="1" applyAlignment="1" applyProtection="1">
      <alignment horizontal="center" vertical="center" wrapText="1"/>
      <protection locked="0"/>
    </xf>
    <xf numFmtId="0" fontId="80" fillId="4" borderId="77" xfId="2" applyFont="1" applyFill="1" applyBorder="1" applyAlignment="1">
      <alignment horizontal="center" vertical="center" wrapText="1"/>
    </xf>
    <xf numFmtId="0" fontId="21" fillId="4" borderId="0" xfId="2" applyFont="1" applyFill="1" applyBorder="1" applyAlignment="1">
      <alignment vertical="center"/>
    </xf>
    <xf numFmtId="0" fontId="7" fillId="4" borderId="0" xfId="2" applyFill="1" applyBorder="1"/>
    <xf numFmtId="0" fontId="21" fillId="4" borderId="71" xfId="2" applyFont="1" applyFill="1" applyBorder="1" applyAlignment="1">
      <alignment vertical="center"/>
    </xf>
    <xf numFmtId="0" fontId="21" fillId="0" borderId="86" xfId="2" applyFont="1" applyFill="1" applyBorder="1" applyAlignment="1" applyProtection="1">
      <alignment horizontal="right" vertical="center"/>
    </xf>
    <xf numFmtId="0" fontId="21" fillId="0" borderId="87" xfId="2" applyFont="1" applyFill="1" applyBorder="1" applyAlignment="1" applyProtection="1">
      <alignment horizontal="left" vertical="center"/>
    </xf>
    <xf numFmtId="164" fontId="22" fillId="0" borderId="86" xfId="3" applyNumberFormat="1" applyFont="1" applyFill="1" applyBorder="1" applyAlignment="1" applyProtection="1">
      <alignment horizontal="right" vertical="center"/>
    </xf>
    <xf numFmtId="164" fontId="22" fillId="0" borderId="87" xfId="3" applyNumberFormat="1" applyFont="1" applyFill="1" applyBorder="1" applyAlignment="1" applyProtection="1">
      <alignment horizontal="left" vertical="center"/>
    </xf>
    <xf numFmtId="164" fontId="21" fillId="12" borderId="89" xfId="3" applyNumberFormat="1" applyFont="1" applyFill="1" applyBorder="1" applyAlignment="1" applyProtection="1">
      <alignment horizontal="center" vertical="center"/>
    </xf>
    <xf numFmtId="0" fontId="21" fillId="0" borderId="145" xfId="0" applyFont="1" applyFill="1" applyBorder="1" applyAlignment="1">
      <alignment horizontal="left" vertical="center"/>
    </xf>
    <xf numFmtId="0" fontId="98" fillId="16" borderId="145" xfId="0" applyFont="1" applyFill="1" applyBorder="1" applyAlignment="1" applyProtection="1">
      <alignment horizontal="left" vertical="center"/>
    </xf>
    <xf numFmtId="0" fontId="21" fillId="0" borderId="127" xfId="2" applyFont="1" applyFill="1" applyBorder="1" applyAlignment="1" applyProtection="1">
      <alignment horizontal="left" vertical="center"/>
    </xf>
    <xf numFmtId="164" fontId="21" fillId="10" borderId="89" xfId="3" applyNumberFormat="1" applyFont="1" applyFill="1" applyBorder="1" applyAlignment="1" applyProtection="1">
      <alignment horizontal="center" vertical="center"/>
    </xf>
    <xf numFmtId="0" fontId="98" fillId="16" borderId="88" xfId="2" applyFont="1" applyFill="1" applyBorder="1" applyAlignment="1" applyProtection="1">
      <alignment horizontal="right" vertical="center"/>
    </xf>
    <xf numFmtId="0" fontId="98" fillId="16" borderId="39" xfId="2" applyFont="1" applyFill="1" applyBorder="1" applyAlignment="1" applyProtection="1">
      <alignment horizontal="left" vertical="center"/>
    </xf>
    <xf numFmtId="164" fontId="98" fillId="16" borderId="53" xfId="3" applyNumberFormat="1" applyFont="1" applyFill="1" applyBorder="1" applyAlignment="1" applyProtection="1">
      <alignment horizontal="center" vertical="center"/>
    </xf>
    <xf numFmtId="164" fontId="100" fillId="16" borderId="87" xfId="3" applyNumberFormat="1" applyFont="1" applyFill="1" applyBorder="1" applyAlignment="1" applyProtection="1">
      <alignment horizontal="center" vertical="center"/>
    </xf>
    <xf numFmtId="0" fontId="101" fillId="16" borderId="36" xfId="2" applyFont="1" applyFill="1" applyBorder="1" applyAlignment="1" applyProtection="1">
      <alignment horizontal="center" vertical="center" wrapText="1"/>
    </xf>
    <xf numFmtId="44" fontId="101" fillId="16" borderId="38" xfId="3" applyNumberFormat="1" applyFont="1" applyFill="1" applyBorder="1" applyAlignment="1" applyProtection="1">
      <alignment horizontal="right" vertical="center" wrapText="1"/>
    </xf>
    <xf numFmtId="0" fontId="98" fillId="16" borderId="93" xfId="2" applyFont="1" applyFill="1" applyBorder="1" applyAlignment="1" applyProtection="1">
      <alignment horizontal="right" vertical="center"/>
    </xf>
    <xf numFmtId="0" fontId="98" fillId="16" borderId="45" xfId="2" applyFont="1" applyFill="1" applyBorder="1" applyAlignment="1" applyProtection="1">
      <alignment horizontal="left" vertical="center"/>
    </xf>
    <xf numFmtId="164" fontId="98" fillId="16" borderId="137" xfId="3" applyNumberFormat="1" applyFont="1" applyFill="1" applyBorder="1" applyAlignment="1" applyProtection="1">
      <alignment horizontal="center" vertical="center"/>
    </xf>
    <xf numFmtId="164" fontId="100" fillId="16" borderId="96" xfId="3" applyNumberFormat="1" applyFont="1" applyFill="1" applyBorder="1" applyAlignment="1" applyProtection="1">
      <alignment horizontal="right" vertical="center"/>
    </xf>
    <xf numFmtId="164" fontId="100" fillId="16" borderId="97" xfId="3" applyNumberFormat="1" applyFont="1" applyFill="1" applyBorder="1" applyAlignment="1" applyProtection="1">
      <alignment horizontal="center" vertical="center"/>
    </xf>
    <xf numFmtId="0" fontId="101" fillId="16" borderId="41" xfId="2" applyFont="1" applyFill="1" applyBorder="1" applyAlignment="1" applyProtection="1">
      <alignment horizontal="center" vertical="center" wrapText="1"/>
    </xf>
    <xf numFmtId="44" fontId="101" fillId="16" borderId="43" xfId="3" applyNumberFormat="1" applyFont="1" applyFill="1" applyBorder="1" applyAlignment="1" applyProtection="1">
      <alignment horizontal="right" vertical="center" wrapText="1"/>
    </xf>
    <xf numFmtId="0" fontId="21" fillId="0" borderId="145" xfId="2" applyFont="1" applyFill="1" applyBorder="1" applyAlignment="1" applyProtection="1">
      <alignment vertical="center"/>
    </xf>
    <xf numFmtId="0" fontId="21" fillId="0" borderId="150" xfId="2" applyFont="1" applyBorder="1" applyAlignment="1">
      <alignment horizontal="right" vertical="center"/>
    </xf>
    <xf numFmtId="0" fontId="21" fillId="0" borderId="151" xfId="2" applyFont="1" applyBorder="1" applyAlignment="1">
      <alignment horizontal="left" vertical="center"/>
    </xf>
    <xf numFmtId="164" fontId="65" fillId="4" borderId="186" xfId="3" applyNumberFormat="1" applyFont="1" applyFill="1" applyBorder="1" applyAlignment="1">
      <alignment horizontal="right" vertical="center" wrapText="1"/>
    </xf>
    <xf numFmtId="164" fontId="65" fillId="4" borderId="101" xfId="3" applyNumberFormat="1" applyFont="1" applyFill="1" applyBorder="1" applyAlignment="1">
      <alignment horizontal="left" vertical="center" wrapText="1"/>
    </xf>
    <xf numFmtId="0" fontId="79" fillId="4" borderId="149" xfId="2" applyFont="1" applyFill="1" applyBorder="1" applyAlignment="1" applyProtection="1">
      <alignment horizontal="center" vertical="center" wrapText="1"/>
      <protection locked="0"/>
    </xf>
    <xf numFmtId="44" fontId="79" fillId="4" borderId="192" xfId="3" applyNumberFormat="1" applyFont="1" applyFill="1" applyBorder="1" applyAlignment="1">
      <alignment horizontal="right" vertical="center" wrapText="1"/>
    </xf>
    <xf numFmtId="44" fontId="81" fillId="4" borderId="179" xfId="3" applyNumberFormat="1" applyFont="1" applyFill="1" applyBorder="1" applyAlignment="1">
      <alignment horizontal="right" vertical="center" wrapText="1"/>
    </xf>
    <xf numFmtId="44" fontId="79" fillId="4" borderId="193" xfId="3" applyNumberFormat="1" applyFont="1" applyFill="1" applyBorder="1" applyAlignment="1">
      <alignment horizontal="right" vertical="center" wrapText="1"/>
    </xf>
    <xf numFmtId="44" fontId="79" fillId="4" borderId="194" xfId="3" applyNumberFormat="1" applyFont="1" applyFill="1" applyBorder="1" applyAlignment="1">
      <alignment horizontal="right" vertical="center" wrapText="1"/>
    </xf>
    <xf numFmtId="44" fontId="79" fillId="4" borderId="195" xfId="3" applyNumberFormat="1" applyFont="1" applyFill="1" applyBorder="1" applyAlignment="1">
      <alignment horizontal="right" vertical="center" wrapText="1"/>
    </xf>
    <xf numFmtId="164" fontId="65" fillId="4" borderId="97" xfId="3" applyNumberFormat="1" applyFont="1" applyFill="1" applyBorder="1" applyAlignment="1">
      <alignment horizontal="left" vertical="center" wrapText="1"/>
    </xf>
    <xf numFmtId="0" fontId="81" fillId="4" borderId="137" xfId="2" applyFont="1" applyFill="1" applyBorder="1" applyAlignment="1" applyProtection="1">
      <alignment horizontal="center" vertical="center" wrapText="1"/>
      <protection locked="0"/>
    </xf>
    <xf numFmtId="44" fontId="81" fillId="4" borderId="144" xfId="3" applyNumberFormat="1" applyFont="1" applyFill="1" applyBorder="1" applyAlignment="1">
      <alignment horizontal="right" vertical="center" wrapText="1"/>
    </xf>
    <xf numFmtId="0" fontId="21" fillId="0" borderId="96" xfId="2" applyFont="1" applyBorder="1" applyAlignment="1">
      <alignment horizontal="right" vertical="center"/>
    </xf>
    <xf numFmtId="0" fontId="21" fillId="0" borderId="94" xfId="2" applyFont="1" applyBorder="1" applyAlignment="1">
      <alignment horizontal="left" vertical="center"/>
    </xf>
    <xf numFmtId="164" fontId="22" fillId="0" borderId="96" xfId="3" applyNumberFormat="1" applyFont="1" applyFill="1" applyBorder="1" applyAlignment="1">
      <alignment horizontal="right" vertical="center"/>
    </xf>
    <xf numFmtId="0" fontId="28" fillId="4" borderId="169" xfId="0" applyFont="1" applyFill="1" applyBorder="1" applyAlignment="1">
      <alignment horizontal="left" vertical="center"/>
    </xf>
    <xf numFmtId="164" fontId="21" fillId="12" borderId="95" xfId="3" applyNumberFormat="1" applyFont="1" applyFill="1" applyBorder="1" applyAlignment="1">
      <alignment horizontal="center" vertical="center"/>
    </xf>
    <xf numFmtId="164" fontId="21" fillId="12" borderId="149" xfId="3" applyNumberFormat="1" applyFont="1" applyFill="1" applyBorder="1" applyAlignment="1">
      <alignment horizontal="center" vertical="center"/>
    </xf>
    <xf numFmtId="164" fontId="63" fillId="12" borderId="168" xfId="3" applyNumberFormat="1" applyFont="1" applyFill="1" applyBorder="1" applyAlignment="1">
      <alignment horizontal="center" vertical="center" wrapText="1"/>
    </xf>
    <xf numFmtId="164" fontId="21" fillId="12" borderId="128" xfId="3" applyNumberFormat="1" applyFont="1" applyFill="1" applyBorder="1" applyAlignment="1">
      <alignment horizontal="center" vertical="center"/>
    </xf>
    <xf numFmtId="164" fontId="63" fillId="12" borderId="137" xfId="3" applyNumberFormat="1" applyFont="1" applyFill="1" applyBorder="1" applyAlignment="1">
      <alignment horizontal="center" vertical="center" wrapText="1"/>
    </xf>
    <xf numFmtId="0" fontId="21" fillId="4" borderId="127" xfId="2" applyFont="1" applyFill="1" applyBorder="1" applyAlignment="1">
      <alignment vertical="center"/>
    </xf>
    <xf numFmtId="0" fontId="63" fillId="0" borderId="145" xfId="0" applyFont="1" applyFill="1" applyBorder="1" applyAlignment="1">
      <alignment horizontal="left" vertical="center"/>
    </xf>
    <xf numFmtId="0" fontId="21" fillId="0" borderId="145" xfId="0" applyFont="1" applyFill="1" applyBorder="1" applyAlignment="1" applyProtection="1">
      <alignment horizontal="left" vertical="center"/>
    </xf>
    <xf numFmtId="0" fontId="102" fillId="16" borderId="130" xfId="2" applyFont="1" applyFill="1" applyBorder="1" applyAlignment="1" applyProtection="1">
      <alignment vertical="center"/>
    </xf>
    <xf numFmtId="0" fontId="21" fillId="0" borderId="145" xfId="2" applyFont="1" applyFill="1" applyBorder="1" applyAlignment="1" applyProtection="1">
      <alignment horizontal="left" vertical="center"/>
    </xf>
    <xf numFmtId="0" fontId="7" fillId="0" borderId="40" xfId="2" applyBorder="1"/>
    <xf numFmtId="0" fontId="98" fillId="16" borderId="186" xfId="2" applyFont="1" applyFill="1" applyBorder="1" applyAlignment="1" applyProtection="1">
      <alignment horizontal="right" vertical="center"/>
    </xf>
    <xf numFmtId="0" fontId="98" fillId="16" borderId="101" xfId="2" applyFont="1" applyFill="1" applyBorder="1" applyAlignment="1" applyProtection="1">
      <alignment horizontal="left" vertical="center"/>
    </xf>
    <xf numFmtId="164" fontId="98" fillId="16" borderId="102" xfId="3" applyNumberFormat="1" applyFont="1" applyFill="1" applyBorder="1" applyAlignment="1" applyProtection="1">
      <alignment horizontal="center" vertical="center"/>
    </xf>
    <xf numFmtId="164" fontId="100" fillId="16" borderId="186" xfId="3" applyNumberFormat="1" applyFont="1" applyFill="1" applyBorder="1" applyAlignment="1" applyProtection="1">
      <alignment horizontal="right" vertical="center"/>
    </xf>
    <xf numFmtId="164" fontId="100" fillId="16" borderId="101" xfId="3" applyNumberFormat="1" applyFont="1" applyFill="1" applyBorder="1" applyAlignment="1" applyProtection="1">
      <alignment horizontal="left" vertical="center"/>
    </xf>
    <xf numFmtId="0" fontId="101" fillId="16" borderId="102" xfId="2" applyFont="1" applyFill="1" applyBorder="1" applyAlignment="1" applyProtection="1">
      <alignment horizontal="center" vertical="center" wrapText="1"/>
    </xf>
    <xf numFmtId="0" fontId="98" fillId="16" borderId="85" xfId="2" applyFont="1" applyFill="1" applyBorder="1" applyAlignment="1" applyProtection="1">
      <alignment horizontal="right" vertical="center"/>
    </xf>
    <xf numFmtId="164" fontId="98" fillId="16" borderId="40" xfId="3" applyNumberFormat="1" applyFont="1" applyFill="1" applyBorder="1" applyAlignment="1" applyProtection="1">
      <alignment horizontal="center" vertical="center"/>
    </xf>
    <xf numFmtId="164" fontId="100" fillId="16" borderId="85" xfId="3" applyNumberFormat="1" applyFont="1" applyFill="1" applyBorder="1" applyAlignment="1" applyProtection="1">
      <alignment horizontal="right" vertical="center"/>
    </xf>
    <xf numFmtId="164" fontId="100" fillId="16" borderId="39" xfId="3" applyNumberFormat="1" applyFont="1" applyFill="1" applyBorder="1" applyAlignment="1" applyProtection="1">
      <alignment horizontal="left" vertical="center"/>
    </xf>
    <xf numFmtId="0" fontId="101" fillId="16" borderId="40" xfId="2" applyFont="1" applyFill="1" applyBorder="1" applyAlignment="1" applyProtection="1">
      <alignment horizontal="center" vertical="center" wrapText="1"/>
    </xf>
    <xf numFmtId="44" fontId="96" fillId="0" borderId="143" xfId="3" applyNumberFormat="1" applyFont="1" applyFill="1" applyBorder="1" applyAlignment="1" applyProtection="1">
      <alignment horizontal="right" vertical="center" wrapText="1"/>
    </xf>
    <xf numFmtId="0" fontId="21" fillId="0" borderId="176" xfId="0" applyFont="1" applyFill="1" applyBorder="1" applyAlignment="1">
      <alignment horizontal="left" vertical="center"/>
    </xf>
    <xf numFmtId="0" fontId="28" fillId="4" borderId="175" xfId="0" applyFont="1" applyFill="1" applyBorder="1" applyAlignment="1">
      <alignment horizontal="left" vertical="center"/>
    </xf>
    <xf numFmtId="0" fontId="63" fillId="0" borderId="145" xfId="0" applyFont="1" applyFill="1" applyBorder="1" applyAlignment="1" applyProtection="1">
      <alignment horizontal="left" vertical="center"/>
    </xf>
    <xf numFmtId="0" fontId="98" fillId="16" borderId="176" xfId="0" applyFont="1" applyFill="1" applyBorder="1" applyAlignment="1" applyProtection="1">
      <alignment horizontal="left" vertical="center"/>
    </xf>
    <xf numFmtId="44" fontId="79" fillId="4" borderId="200" xfId="3" applyNumberFormat="1" applyFont="1" applyFill="1" applyBorder="1" applyAlignment="1">
      <alignment horizontal="right" vertical="center" wrapText="1"/>
    </xf>
    <xf numFmtId="164" fontId="21" fillId="10" borderId="133" xfId="3" applyNumberFormat="1" applyFont="1" applyFill="1" applyBorder="1" applyAlignment="1">
      <alignment horizontal="center" vertical="center"/>
    </xf>
    <xf numFmtId="0" fontId="96" fillId="0" borderId="174" xfId="2" applyFont="1" applyFill="1" applyBorder="1" applyAlignment="1" applyProtection="1">
      <alignment horizontal="center" vertical="center" wrapText="1"/>
      <protection locked="0"/>
    </xf>
    <xf numFmtId="164" fontId="22" fillId="4" borderId="202" xfId="3" applyNumberFormat="1" applyFont="1" applyFill="1" applyBorder="1" applyAlignment="1">
      <alignment horizontal="left" vertical="center"/>
    </xf>
    <xf numFmtId="0" fontId="98" fillId="16" borderId="177" xfId="0" applyFont="1" applyFill="1" applyBorder="1" applyAlignment="1" applyProtection="1">
      <alignment horizontal="left" vertical="center"/>
    </xf>
    <xf numFmtId="0" fontId="7" fillId="0" borderId="49" xfId="2" applyBorder="1"/>
    <xf numFmtId="0" fontId="21" fillId="6" borderId="75" xfId="2" applyFont="1" applyFill="1" applyBorder="1" applyAlignment="1">
      <alignment horizontal="left" vertical="center"/>
    </xf>
    <xf numFmtId="0" fontId="21" fillId="6" borderId="74" xfId="2" applyFont="1" applyFill="1" applyBorder="1" applyAlignment="1">
      <alignment horizontal="right" vertical="center"/>
    </xf>
    <xf numFmtId="164" fontId="21" fillId="5" borderId="76" xfId="3" applyNumberFormat="1" applyFont="1" applyFill="1" applyBorder="1" applyAlignment="1">
      <alignment horizontal="center" vertical="center"/>
    </xf>
    <xf numFmtId="164" fontId="22" fillId="6" borderId="74" xfId="3" applyNumberFormat="1" applyFont="1" applyFill="1" applyBorder="1" applyAlignment="1">
      <alignment horizontal="right" vertical="center"/>
    </xf>
    <xf numFmtId="164" fontId="22" fillId="6" borderId="75" xfId="3" applyNumberFormat="1" applyFont="1" applyFill="1" applyBorder="1" applyAlignment="1">
      <alignment horizontal="center" vertical="center"/>
    </xf>
    <xf numFmtId="0" fontId="79" fillId="6" borderId="76" xfId="2" applyFont="1" applyFill="1" applyBorder="1" applyAlignment="1" applyProtection="1">
      <alignment horizontal="center" vertical="center" wrapText="1"/>
      <protection locked="0"/>
    </xf>
    <xf numFmtId="44" fontId="79" fillId="6" borderId="76" xfId="3" applyNumberFormat="1" applyFont="1" applyFill="1" applyBorder="1" applyAlignment="1">
      <alignment horizontal="right" vertical="center" wrapText="1"/>
    </xf>
    <xf numFmtId="0" fontId="21" fillId="6" borderId="68" xfId="2" applyFont="1" applyFill="1" applyBorder="1" applyAlignment="1">
      <alignment horizontal="left" vertical="center"/>
    </xf>
    <xf numFmtId="0" fontId="21" fillId="6" borderId="51" xfId="2" applyFont="1" applyFill="1" applyBorder="1" applyAlignment="1">
      <alignment horizontal="right" vertical="center"/>
    </xf>
    <xf numFmtId="164" fontId="21" fillId="5" borderId="69" xfId="3" applyNumberFormat="1" applyFont="1" applyFill="1" applyBorder="1" applyAlignment="1">
      <alignment horizontal="center" vertical="center"/>
    </xf>
    <xf numFmtId="164" fontId="22" fillId="6" borderId="51" xfId="3" applyNumberFormat="1" applyFont="1" applyFill="1" applyBorder="1" applyAlignment="1">
      <alignment horizontal="right" vertical="center"/>
    </xf>
    <xf numFmtId="164" fontId="22" fillId="6" borderId="68" xfId="3" applyNumberFormat="1" applyFont="1" applyFill="1" applyBorder="1" applyAlignment="1">
      <alignment horizontal="center" vertical="center"/>
    </xf>
    <xf numFmtId="0" fontId="79" fillId="6" borderId="69" xfId="2" applyFont="1" applyFill="1" applyBorder="1" applyAlignment="1" applyProtection="1">
      <alignment horizontal="center" vertical="center" wrapText="1"/>
      <protection locked="0"/>
    </xf>
    <xf numFmtId="44" fontId="79" fillId="6" borderId="69" xfId="3" applyNumberFormat="1" applyFont="1" applyFill="1" applyBorder="1" applyAlignment="1">
      <alignment horizontal="right" vertical="center" wrapText="1"/>
    </xf>
    <xf numFmtId="0" fontId="21" fillId="0" borderId="104" xfId="2" applyFont="1" applyBorder="1" applyAlignment="1">
      <alignment horizontal="left" vertical="center"/>
    </xf>
    <xf numFmtId="164" fontId="21" fillId="5" borderId="104" xfId="3" applyNumberFormat="1" applyFont="1" applyFill="1" applyBorder="1" applyAlignment="1">
      <alignment horizontal="center" vertical="center"/>
    </xf>
    <xf numFmtId="164" fontId="22" fillId="0" borderId="47" xfId="3" applyNumberFormat="1" applyFont="1" applyFill="1" applyBorder="1" applyAlignment="1">
      <alignment horizontal="right" vertical="center"/>
    </xf>
    <xf numFmtId="164" fontId="22" fillId="0" borderId="98" xfId="3" applyNumberFormat="1" applyFont="1" applyFill="1" applyBorder="1" applyAlignment="1">
      <alignment horizontal="center" vertical="center"/>
    </xf>
    <xf numFmtId="0" fontId="79" fillId="4" borderId="104" xfId="2" applyFont="1" applyFill="1" applyBorder="1" applyAlignment="1" applyProtection="1">
      <alignment horizontal="center" vertical="center" wrapText="1"/>
      <protection locked="0"/>
    </xf>
    <xf numFmtId="0" fontId="98" fillId="16" borderId="134" xfId="2" applyFont="1" applyFill="1" applyBorder="1" applyAlignment="1" applyProtection="1">
      <alignment horizontal="left" vertical="center"/>
    </xf>
    <xf numFmtId="0" fontId="98" fillId="16" borderId="175" xfId="0" applyFont="1" applyFill="1" applyBorder="1" applyAlignment="1" applyProtection="1">
      <alignment horizontal="left" vertical="center"/>
    </xf>
    <xf numFmtId="0" fontId="102" fillId="16" borderId="132" xfId="2" applyFont="1" applyFill="1" applyBorder="1" applyAlignment="1" applyProtection="1">
      <alignment vertical="center"/>
    </xf>
    <xf numFmtId="0" fontId="98" fillId="16" borderId="152" xfId="2" applyFont="1" applyFill="1" applyBorder="1" applyAlignment="1" applyProtection="1">
      <alignment horizontal="left" vertical="center"/>
    </xf>
    <xf numFmtId="164" fontId="98" fillId="16" borderId="36" xfId="3" applyNumberFormat="1" applyFont="1" applyFill="1" applyBorder="1" applyAlignment="1" applyProtection="1">
      <alignment horizontal="center" vertical="center"/>
    </xf>
    <xf numFmtId="164" fontId="100" fillId="16" borderId="153" xfId="3" applyNumberFormat="1" applyFont="1" applyFill="1" applyBorder="1" applyAlignment="1" applyProtection="1">
      <alignment horizontal="right" vertical="center"/>
    </xf>
    <xf numFmtId="0" fontId="21" fillId="0" borderId="48" xfId="2" applyFont="1" applyFill="1" applyBorder="1" applyAlignment="1">
      <alignment horizontal="right" vertical="center"/>
    </xf>
    <xf numFmtId="0" fontId="21" fillId="0" borderId="2" xfId="2" applyFont="1" applyFill="1" applyBorder="1" applyAlignment="1">
      <alignment horizontal="right" vertical="center"/>
    </xf>
    <xf numFmtId="0" fontId="21" fillId="0" borderId="47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7" fillId="0" borderId="98" xfId="2" applyBorder="1"/>
    <xf numFmtId="0" fontId="7" fillId="0" borderId="37" xfId="2" applyBorder="1"/>
    <xf numFmtId="0" fontId="7" fillId="0" borderId="159" xfId="2" applyBorder="1"/>
    <xf numFmtId="0" fontId="109" fillId="0" borderId="86" xfId="2" applyFont="1" applyFill="1" applyBorder="1" applyAlignment="1">
      <alignment horizontal="right" vertical="center"/>
    </xf>
    <xf numFmtId="0" fontId="21" fillId="0" borderId="145" xfId="2" applyFont="1" applyFill="1" applyBorder="1" applyAlignment="1">
      <alignment horizontal="left" vertical="center"/>
    </xf>
    <xf numFmtId="0" fontId="21" fillId="0" borderId="127" xfId="0" applyFont="1" applyFill="1" applyBorder="1" applyAlignment="1">
      <alignment horizontal="left" vertical="center" wrapText="1"/>
    </xf>
    <xf numFmtId="0" fontId="20" fillId="0" borderId="170" xfId="2" applyFont="1" applyFill="1" applyBorder="1" applyAlignment="1" applyProtection="1">
      <alignment vertical="center"/>
    </xf>
    <xf numFmtId="0" fontId="21" fillId="0" borderId="157" xfId="2" applyFont="1" applyFill="1" applyBorder="1" applyAlignment="1">
      <alignment vertical="center"/>
    </xf>
    <xf numFmtId="0" fontId="7" fillId="0" borderId="40" xfId="2" applyFill="1" applyBorder="1"/>
    <xf numFmtId="0" fontId="104" fillId="0" borderId="190" xfId="0" applyFont="1" applyFill="1" applyBorder="1" applyAlignment="1">
      <alignment vertical="center"/>
    </xf>
    <xf numFmtId="0" fontId="108" fillId="16" borderId="196" xfId="2" applyFont="1" applyFill="1" applyBorder="1" applyProtection="1"/>
    <xf numFmtId="0" fontId="20" fillId="0" borderId="157" xfId="2" applyFont="1" applyFill="1" applyBorder="1" applyAlignment="1" applyProtection="1">
      <alignment vertical="center"/>
    </xf>
    <xf numFmtId="0" fontId="21" fillId="0" borderId="74" xfId="0" applyFont="1" applyFill="1" applyBorder="1" applyAlignment="1" applyProtection="1">
      <alignment horizontal="left" vertical="center"/>
    </xf>
    <xf numFmtId="0" fontId="110" fillId="0" borderId="190" xfId="0" applyFont="1" applyFill="1" applyBorder="1" applyAlignment="1" applyProtection="1">
      <alignment vertical="center"/>
    </xf>
    <xf numFmtId="0" fontId="5" fillId="0" borderId="40" xfId="2" applyFont="1" applyFill="1" applyBorder="1" applyProtection="1"/>
    <xf numFmtId="0" fontId="21" fillId="0" borderId="85" xfId="2" applyFont="1" applyFill="1" applyBorder="1" applyAlignment="1" applyProtection="1">
      <alignment horizontal="right" vertical="center"/>
    </xf>
    <xf numFmtId="0" fontId="21" fillId="0" borderId="39" xfId="2" applyFont="1" applyFill="1" applyBorder="1" applyAlignment="1" applyProtection="1">
      <alignment horizontal="left" vertical="center"/>
    </xf>
    <xf numFmtId="164" fontId="22" fillId="0" borderId="85" xfId="3" applyNumberFormat="1" applyFont="1" applyFill="1" applyBorder="1" applyAlignment="1" applyProtection="1">
      <alignment horizontal="right" vertical="center"/>
    </xf>
    <xf numFmtId="164" fontId="22" fillId="0" borderId="172" xfId="3" applyNumberFormat="1" applyFont="1" applyFill="1" applyBorder="1" applyAlignment="1" applyProtection="1">
      <alignment horizontal="left" vertical="center"/>
    </xf>
    <xf numFmtId="164" fontId="21" fillId="12" borderId="85" xfId="3" applyNumberFormat="1" applyFont="1" applyFill="1" applyBorder="1" applyAlignment="1" applyProtection="1">
      <alignment horizontal="center" vertical="center"/>
    </xf>
    <xf numFmtId="0" fontId="21" fillId="0" borderId="94" xfId="2" applyFont="1" applyFill="1" applyBorder="1" applyAlignment="1" applyProtection="1">
      <alignment horizontal="left" vertical="center"/>
    </xf>
    <xf numFmtId="164" fontId="22" fillId="0" borderId="93" xfId="3" applyNumberFormat="1" applyFont="1" applyFill="1" applyBorder="1" applyAlignment="1" applyProtection="1">
      <alignment horizontal="right" vertical="center"/>
    </xf>
    <xf numFmtId="164" fontId="22" fillId="0" borderId="94" xfId="3" applyNumberFormat="1" applyFont="1" applyFill="1" applyBorder="1" applyAlignment="1" applyProtection="1">
      <alignment horizontal="left" vertical="center"/>
    </xf>
    <xf numFmtId="164" fontId="21" fillId="12" borderId="93" xfId="3" applyNumberFormat="1" applyFont="1" applyFill="1" applyBorder="1" applyAlignment="1" applyProtection="1">
      <alignment horizontal="center" vertical="center"/>
    </xf>
    <xf numFmtId="0" fontId="108" fillId="16" borderId="0" xfId="2" applyFont="1" applyFill="1" applyProtection="1"/>
    <xf numFmtId="164" fontId="21" fillId="10" borderId="102" xfId="3" applyNumberFormat="1" applyFont="1" applyFill="1" applyBorder="1" applyAlignment="1">
      <alignment horizontal="center" vertical="center"/>
    </xf>
    <xf numFmtId="164" fontId="21" fillId="10" borderId="95" xfId="3" applyNumberFormat="1" applyFont="1" applyFill="1" applyBorder="1" applyAlignment="1">
      <alignment horizontal="center" vertical="center"/>
    </xf>
    <xf numFmtId="0" fontId="21" fillId="4" borderId="83" xfId="2" applyFont="1" applyFill="1" applyBorder="1" applyAlignment="1">
      <alignment horizontal="left" vertical="center"/>
    </xf>
    <xf numFmtId="0" fontId="21" fillId="4" borderId="87" xfId="2" applyFont="1" applyFill="1" applyBorder="1" applyAlignment="1">
      <alignment horizontal="left" vertical="center"/>
    </xf>
    <xf numFmtId="0" fontId="63" fillId="0" borderId="172" xfId="2" applyFont="1" applyFill="1" applyBorder="1" applyAlignment="1">
      <alignment horizontal="left" vertical="center"/>
    </xf>
    <xf numFmtId="0" fontId="63" fillId="0" borderId="39" xfId="2" applyFont="1" applyFill="1" applyBorder="1" applyAlignment="1">
      <alignment horizontal="left" vertical="center"/>
    </xf>
    <xf numFmtId="164" fontId="63" fillId="12" borderId="86" xfId="3" applyNumberFormat="1" applyFont="1" applyFill="1" applyBorder="1" applyAlignment="1" applyProtection="1">
      <alignment horizontal="center" vertical="center"/>
    </xf>
    <xf numFmtId="164" fontId="21" fillId="12" borderId="168" xfId="3" applyNumberFormat="1" applyFont="1" applyFill="1" applyBorder="1" applyAlignment="1">
      <alignment horizontal="center" vertical="center"/>
    </xf>
    <xf numFmtId="0" fontId="21" fillId="6" borderId="51" xfId="2" applyFont="1" applyFill="1" applyBorder="1" applyAlignment="1">
      <alignment horizontal="left" vertical="center"/>
    </xf>
    <xf numFmtId="164" fontId="21" fillId="5" borderId="52" xfId="2" applyNumberFormat="1" applyFont="1" applyFill="1" applyBorder="1" applyAlignment="1">
      <alignment horizontal="center" vertical="center"/>
    </xf>
    <xf numFmtId="0" fontId="79" fillId="6" borderId="49" xfId="2" applyFont="1" applyFill="1" applyBorder="1" applyAlignment="1" applyProtection="1">
      <alignment horizontal="center" vertical="center" wrapText="1"/>
      <protection locked="0"/>
    </xf>
    <xf numFmtId="44" fontId="79" fillId="5" borderId="94" xfId="3" applyNumberFormat="1" applyFont="1" applyFill="1" applyBorder="1" applyAlignment="1">
      <alignment horizontal="right" vertical="center" wrapText="1"/>
    </xf>
    <xf numFmtId="0" fontId="104" fillId="18" borderId="56" xfId="0" applyFont="1" applyFill="1" applyBorder="1" applyAlignment="1">
      <alignment vertical="center"/>
    </xf>
    <xf numFmtId="0" fontId="7" fillId="0" borderId="44" xfId="2" applyBorder="1"/>
    <xf numFmtId="164" fontId="21" fillId="12" borderId="167" xfId="3" applyNumberFormat="1" applyFont="1" applyFill="1" applyBorder="1" applyAlignment="1">
      <alignment horizontal="center" vertical="center"/>
    </xf>
    <xf numFmtId="164" fontId="22" fillId="4" borderId="167" xfId="3" applyNumberFormat="1" applyFont="1" applyFill="1" applyBorder="1" applyAlignment="1">
      <alignment horizontal="right" vertical="center"/>
    </xf>
    <xf numFmtId="164" fontId="22" fillId="4" borderId="45" xfId="3" applyNumberFormat="1" applyFont="1" applyFill="1" applyBorder="1" applyAlignment="1">
      <alignment horizontal="left" vertical="center"/>
    </xf>
    <xf numFmtId="0" fontId="79" fillId="4" borderId="46" xfId="2" applyFont="1" applyFill="1" applyBorder="1" applyAlignment="1" applyProtection="1">
      <alignment horizontal="center" vertical="center" wrapText="1"/>
      <protection locked="0"/>
    </xf>
    <xf numFmtId="164" fontId="22" fillId="0" borderId="101" xfId="3" applyNumberFormat="1" applyFont="1" applyFill="1" applyBorder="1" applyAlignment="1" applyProtection="1">
      <alignment horizontal="left" vertical="center"/>
    </xf>
    <xf numFmtId="44" fontId="81" fillId="0" borderId="143" xfId="3" applyNumberFormat="1" applyFont="1" applyFill="1" applyBorder="1" applyAlignment="1" applyProtection="1">
      <alignment horizontal="right" vertical="center" wrapText="1"/>
    </xf>
    <xf numFmtId="44" fontId="81" fillId="4" borderId="143" xfId="3" applyNumberFormat="1" applyFont="1" applyFill="1" applyBorder="1" applyAlignment="1" applyProtection="1">
      <alignment horizontal="right" vertical="center" wrapText="1"/>
    </xf>
    <xf numFmtId="44" fontId="81" fillId="0" borderId="143" xfId="3" applyNumberFormat="1" applyFont="1" applyFill="1" applyBorder="1" applyAlignment="1">
      <alignment horizontal="right" vertical="center" wrapText="1"/>
    </xf>
    <xf numFmtId="44" fontId="81" fillId="4" borderId="143" xfId="3" applyNumberFormat="1" applyFont="1" applyFill="1" applyBorder="1" applyAlignment="1">
      <alignment horizontal="right" vertical="center" wrapText="1"/>
    </xf>
    <xf numFmtId="44" fontId="79" fillId="4" borderId="205" xfId="3" applyNumberFormat="1" applyFont="1" applyFill="1" applyBorder="1" applyAlignment="1">
      <alignment horizontal="right" vertical="center" wrapText="1"/>
    </xf>
    <xf numFmtId="0" fontId="21" fillId="0" borderId="77" xfId="2" applyFont="1" applyFill="1" applyBorder="1" applyAlignment="1" applyProtection="1">
      <alignment horizontal="right" vertical="center"/>
    </xf>
    <xf numFmtId="0" fontId="21" fillId="0" borderId="181" xfId="0" applyFont="1" applyFill="1" applyBorder="1" applyAlignment="1" applyProtection="1">
      <alignment horizontal="left" vertical="center"/>
    </xf>
    <xf numFmtId="0" fontId="20" fillId="0" borderId="135" xfId="2" applyFont="1" applyFill="1" applyBorder="1" applyAlignment="1" applyProtection="1">
      <alignment vertical="center"/>
    </xf>
    <xf numFmtId="0" fontId="21" fillId="0" borderId="138" xfId="2" applyFont="1" applyFill="1" applyBorder="1" applyAlignment="1" applyProtection="1">
      <alignment horizontal="right" vertical="center"/>
    </xf>
    <xf numFmtId="0" fontId="21" fillId="0" borderId="141" xfId="2" applyFont="1" applyFill="1" applyBorder="1" applyAlignment="1" applyProtection="1">
      <alignment horizontal="left" vertical="center"/>
    </xf>
    <xf numFmtId="164" fontId="21" fillId="12" borderId="139" xfId="3" applyNumberFormat="1" applyFont="1" applyFill="1" applyBorder="1" applyAlignment="1" applyProtection="1">
      <alignment horizontal="center" vertical="center"/>
    </xf>
    <xf numFmtId="164" fontId="22" fillId="0" borderId="138" xfId="3" applyNumberFormat="1" applyFont="1" applyFill="1" applyBorder="1" applyAlignment="1" applyProtection="1">
      <alignment horizontal="right" vertical="center"/>
    </xf>
    <xf numFmtId="164" fontId="22" fillId="0" borderId="141" xfId="3" applyNumberFormat="1" applyFont="1" applyFill="1" applyBorder="1" applyAlignment="1" applyProtection="1">
      <alignment horizontal="left" vertical="center"/>
    </xf>
    <xf numFmtId="0" fontId="96" fillId="0" borderId="139" xfId="2" applyFont="1" applyFill="1" applyBorder="1" applyAlignment="1" applyProtection="1">
      <alignment horizontal="center" vertical="center" wrapText="1"/>
      <protection locked="0"/>
    </xf>
    <xf numFmtId="44" fontId="96" fillId="0" borderId="142" xfId="3" applyNumberFormat="1" applyFont="1" applyFill="1" applyBorder="1" applyAlignment="1" applyProtection="1">
      <alignment horizontal="right" vertical="center" wrapText="1"/>
    </xf>
    <xf numFmtId="44" fontId="81" fillId="0" borderId="179" xfId="3" applyNumberFormat="1" applyFont="1" applyFill="1" applyBorder="1" applyAlignment="1">
      <alignment horizontal="right" vertical="center" wrapText="1"/>
    </xf>
    <xf numFmtId="44" fontId="81" fillId="0" borderId="183" xfId="3" applyNumberFormat="1" applyFont="1" applyFill="1" applyBorder="1" applyAlignment="1">
      <alignment horizontal="right" vertical="center" wrapText="1"/>
    </xf>
    <xf numFmtId="44" fontId="79" fillId="4" borderId="207" xfId="3" applyNumberFormat="1" applyFont="1" applyFill="1" applyBorder="1" applyAlignment="1">
      <alignment horizontal="right" vertical="center" wrapText="1"/>
    </xf>
    <xf numFmtId="44" fontId="79" fillId="4" borderId="208" xfId="3" applyNumberFormat="1" applyFont="1" applyFill="1" applyBorder="1" applyAlignment="1">
      <alignment horizontal="right" vertical="center" wrapText="1"/>
    </xf>
    <xf numFmtId="44" fontId="79" fillId="4" borderId="202" xfId="3" applyNumberFormat="1" applyFont="1" applyFill="1" applyBorder="1" applyAlignment="1">
      <alignment horizontal="right" vertical="center" wrapText="1"/>
    </xf>
    <xf numFmtId="44" fontId="81" fillId="4" borderId="202" xfId="3" applyNumberFormat="1" applyFont="1" applyFill="1" applyBorder="1" applyAlignment="1">
      <alignment horizontal="right" vertical="center" wrapText="1"/>
    </xf>
    <xf numFmtId="44" fontId="81" fillId="0" borderId="202" xfId="3" applyNumberFormat="1" applyFont="1" applyFill="1" applyBorder="1" applyAlignment="1">
      <alignment horizontal="right" vertical="center" wrapText="1"/>
    </xf>
    <xf numFmtId="44" fontId="96" fillId="0" borderId="202" xfId="3" applyNumberFormat="1" applyFont="1" applyFill="1" applyBorder="1" applyAlignment="1">
      <alignment horizontal="right" vertical="center" wrapText="1"/>
    </xf>
    <xf numFmtId="44" fontId="81" fillId="0" borderId="202" xfId="3" applyNumberFormat="1" applyFont="1" applyFill="1" applyBorder="1" applyAlignment="1" applyProtection="1">
      <alignment horizontal="right" vertical="center" wrapText="1"/>
    </xf>
    <xf numFmtId="44" fontId="79" fillId="4" borderId="211" xfId="3" applyNumberFormat="1" applyFont="1" applyFill="1" applyBorder="1" applyAlignment="1">
      <alignment horizontal="right" vertical="center" wrapText="1"/>
    </xf>
    <xf numFmtId="44" fontId="79" fillId="4" borderId="37" xfId="3" applyNumberFormat="1" applyFont="1" applyFill="1" applyBorder="1" applyAlignment="1">
      <alignment horizontal="right" vertical="center" wrapText="1"/>
    </xf>
    <xf numFmtId="44" fontId="96" fillId="0" borderId="37" xfId="3" applyNumberFormat="1" applyFont="1" applyFill="1" applyBorder="1" applyAlignment="1" applyProtection="1">
      <alignment horizontal="right" vertical="center" wrapText="1"/>
    </xf>
    <xf numFmtId="44" fontId="79" fillId="4" borderId="42" xfId="3" applyNumberFormat="1" applyFont="1" applyFill="1" applyBorder="1" applyAlignment="1">
      <alignment horizontal="right" vertical="center" wrapText="1"/>
    </xf>
    <xf numFmtId="0" fontId="63" fillId="0" borderId="181" xfId="0" applyFont="1" applyFill="1" applyBorder="1" applyAlignment="1">
      <alignment horizontal="left" vertical="center"/>
    </xf>
    <xf numFmtId="0" fontId="90" fillId="0" borderId="135" xfId="2" applyFont="1" applyFill="1" applyBorder="1" applyAlignment="1">
      <alignment vertical="center"/>
    </xf>
    <xf numFmtId="44" fontId="101" fillId="16" borderId="205" xfId="3" applyNumberFormat="1" applyFont="1" applyFill="1" applyBorder="1" applyAlignment="1" applyProtection="1">
      <alignment horizontal="right" vertical="center" wrapText="1"/>
    </xf>
    <xf numFmtId="44" fontId="101" fillId="16" borderId="183" xfId="3" applyNumberFormat="1" applyFont="1" applyFill="1" applyBorder="1" applyAlignment="1" applyProtection="1">
      <alignment horizontal="right" vertical="center" wrapText="1"/>
    </xf>
    <xf numFmtId="0" fontId="21" fillId="0" borderId="136" xfId="0" applyFont="1" applyFill="1" applyBorder="1" applyAlignment="1">
      <alignment horizontal="left" vertical="center"/>
    </xf>
    <xf numFmtId="0" fontId="20" fillId="0" borderId="140" xfId="2" applyFont="1" applyFill="1" applyBorder="1" applyAlignment="1">
      <alignment vertical="center"/>
    </xf>
    <xf numFmtId="0" fontId="21" fillId="0" borderId="96" xfId="2" applyFont="1" applyFill="1" applyBorder="1" applyAlignment="1">
      <alignment horizontal="right" vertical="center"/>
    </xf>
    <xf numFmtId="0" fontId="21" fillId="0" borderId="97" xfId="2" applyFont="1" applyFill="1" applyBorder="1" applyAlignment="1">
      <alignment horizontal="left" vertical="center"/>
    </xf>
    <xf numFmtId="164" fontId="21" fillId="12" borderId="137" xfId="3" applyNumberFormat="1" applyFont="1" applyFill="1" applyBorder="1" applyAlignment="1">
      <alignment horizontal="center" vertical="center"/>
    </xf>
    <xf numFmtId="164" fontId="22" fillId="0" borderId="97" xfId="3" applyNumberFormat="1" applyFont="1" applyFill="1" applyBorder="1" applyAlignment="1">
      <alignment horizontal="left" vertical="center"/>
    </xf>
    <xf numFmtId="0" fontId="96" fillId="0" borderId="137" xfId="2" applyFont="1" applyFill="1" applyBorder="1" applyAlignment="1" applyProtection="1">
      <alignment horizontal="center" vertical="center" wrapText="1"/>
      <protection locked="0"/>
    </xf>
    <xf numFmtId="44" fontId="96" fillId="0" borderId="144" xfId="3" applyNumberFormat="1" applyFont="1" applyFill="1" applyBorder="1" applyAlignment="1">
      <alignment horizontal="right" vertical="center" wrapText="1"/>
    </xf>
    <xf numFmtId="164" fontId="21" fillId="12" borderId="102" xfId="3" applyNumberFormat="1" applyFont="1" applyFill="1" applyBorder="1" applyAlignment="1">
      <alignment horizontal="center" vertical="center"/>
    </xf>
    <xf numFmtId="44" fontId="79" fillId="4" borderId="206" xfId="3" applyNumberFormat="1" applyFont="1" applyFill="1" applyBorder="1" applyAlignment="1">
      <alignment horizontal="right" vertical="center" wrapText="1"/>
    </xf>
    <xf numFmtId="0" fontId="28" fillId="4" borderId="197" xfId="0" applyFont="1" applyFill="1" applyBorder="1" applyAlignment="1">
      <alignment horizontal="left" vertical="center"/>
    </xf>
    <xf numFmtId="0" fontId="20" fillId="4" borderId="140" xfId="2" applyFont="1" applyFill="1" applyBorder="1" applyAlignment="1">
      <alignment vertical="center"/>
    </xf>
    <xf numFmtId="0" fontId="98" fillId="16" borderId="212" xfId="0" applyFont="1" applyFill="1" applyBorder="1" applyAlignment="1" applyProtection="1">
      <alignment horizontal="left" vertical="center"/>
    </xf>
    <xf numFmtId="0" fontId="102" fillId="16" borderId="135" xfId="2" applyFont="1" applyFill="1" applyBorder="1" applyAlignment="1" applyProtection="1">
      <alignment vertical="center"/>
    </xf>
    <xf numFmtId="0" fontId="98" fillId="16" borderId="138" xfId="2" applyFont="1" applyFill="1" applyBorder="1" applyAlignment="1" applyProtection="1">
      <alignment horizontal="right" vertical="center"/>
    </xf>
    <xf numFmtId="0" fontId="98" fillId="16" borderId="141" xfId="2" applyFont="1" applyFill="1" applyBorder="1" applyAlignment="1" applyProtection="1">
      <alignment horizontal="left" vertical="center"/>
    </xf>
    <xf numFmtId="164" fontId="98" fillId="16" borderId="139" xfId="3" applyNumberFormat="1" applyFont="1" applyFill="1" applyBorder="1" applyAlignment="1" applyProtection="1">
      <alignment horizontal="center" vertical="center"/>
    </xf>
    <xf numFmtId="164" fontId="100" fillId="16" borderId="138" xfId="3" applyNumberFormat="1" applyFont="1" applyFill="1" applyBorder="1" applyAlignment="1" applyProtection="1">
      <alignment horizontal="right" vertical="center"/>
    </xf>
    <xf numFmtId="164" fontId="100" fillId="16" borderId="141" xfId="3" applyNumberFormat="1" applyFont="1" applyFill="1" applyBorder="1" applyAlignment="1" applyProtection="1">
      <alignment horizontal="left" vertical="center"/>
    </xf>
    <xf numFmtId="0" fontId="101" fillId="16" borderId="139" xfId="2" applyFont="1" applyFill="1" applyBorder="1" applyAlignment="1" applyProtection="1">
      <alignment horizontal="center" vertical="center" wrapText="1"/>
    </xf>
    <xf numFmtId="44" fontId="101" fillId="16" borderId="142" xfId="3" applyNumberFormat="1" applyFont="1" applyFill="1" applyBorder="1" applyAlignment="1" applyProtection="1">
      <alignment horizontal="right" vertical="center" wrapText="1"/>
    </xf>
    <xf numFmtId="0" fontId="14" fillId="11" borderId="70" xfId="2" applyFont="1" applyFill="1" applyBorder="1" applyAlignment="1">
      <alignment vertical="center"/>
    </xf>
    <xf numFmtId="0" fontId="8" fillId="11" borderId="213" xfId="2" applyFont="1" applyFill="1" applyBorder="1" applyAlignment="1">
      <alignment vertical="center"/>
    </xf>
    <xf numFmtId="0" fontId="8" fillId="11" borderId="71" xfId="2" applyFont="1" applyFill="1" applyBorder="1" applyAlignment="1">
      <alignment horizontal="right" vertical="center" indent="1"/>
    </xf>
    <xf numFmtId="0" fontId="17" fillId="12" borderId="215" xfId="2" applyFont="1" applyFill="1" applyBorder="1" applyAlignment="1">
      <alignment horizontal="center" vertical="center" wrapText="1"/>
    </xf>
    <xf numFmtId="0" fontId="18" fillId="12" borderId="216" xfId="2" applyFont="1" applyFill="1" applyBorder="1" applyAlignment="1">
      <alignment horizontal="center" vertical="center" wrapText="1"/>
    </xf>
    <xf numFmtId="0" fontId="19" fillId="12" borderId="217" xfId="2" applyFont="1" applyFill="1" applyBorder="1" applyAlignment="1">
      <alignment horizontal="center" vertical="center" wrapText="1"/>
    </xf>
    <xf numFmtId="168" fontId="54" fillId="14" borderId="3" xfId="2" applyNumberFormat="1" applyFont="1" applyFill="1" applyBorder="1" applyAlignment="1" applyProtection="1">
      <alignment horizontal="center" vertical="center" wrapText="1"/>
      <protection locked="0"/>
    </xf>
    <xf numFmtId="0" fontId="63" fillId="0" borderId="145" xfId="2" applyFont="1" applyFill="1" applyBorder="1" applyAlignment="1" applyProtection="1">
      <alignment horizontal="left" vertical="center"/>
    </xf>
    <xf numFmtId="0" fontId="63" fillId="0" borderId="127" xfId="0" applyFont="1" applyFill="1" applyBorder="1" applyAlignment="1" applyProtection="1">
      <alignment horizontal="left" vertical="center" wrapText="1"/>
    </xf>
    <xf numFmtId="44" fontId="63" fillId="0" borderId="87" xfId="1" applyFont="1" applyFill="1" applyBorder="1" applyAlignment="1" applyProtection="1">
      <alignment vertical="center"/>
    </xf>
    <xf numFmtId="44" fontId="65" fillId="0" borderId="86" xfId="1" applyFont="1" applyFill="1" applyBorder="1" applyAlignment="1" applyProtection="1">
      <alignment horizontal="right" vertical="center"/>
    </xf>
    <xf numFmtId="44" fontId="65" fillId="0" borderId="87" xfId="1" applyFont="1" applyFill="1" applyBorder="1" applyAlignment="1" applyProtection="1">
      <alignment horizontal="left" vertical="center"/>
    </xf>
    <xf numFmtId="164" fontId="63" fillId="12" borderId="128" xfId="3" applyNumberFormat="1" applyFont="1" applyFill="1" applyBorder="1" applyAlignment="1" applyProtection="1">
      <alignment horizontal="center" vertical="center"/>
    </xf>
    <xf numFmtId="0" fontId="21" fillId="4" borderId="87" xfId="2" applyFont="1" applyFill="1" applyBorder="1" applyAlignment="1">
      <alignment horizontal="left" vertical="center"/>
    </xf>
    <xf numFmtId="0" fontId="98" fillId="16" borderId="218" xfId="0" applyFont="1" applyFill="1" applyBorder="1" applyAlignment="1" applyProtection="1">
      <alignment horizontal="left" vertical="center"/>
    </xf>
    <xf numFmtId="0" fontId="21" fillId="0" borderId="219" xfId="0" applyFont="1" applyFill="1" applyBorder="1" applyAlignment="1">
      <alignment horizontal="left" vertical="center"/>
    </xf>
    <xf numFmtId="0" fontId="63" fillId="0" borderId="186" xfId="2" applyFont="1" applyFill="1" applyBorder="1" applyAlignment="1" applyProtection="1">
      <alignment horizontal="right" vertical="center"/>
    </xf>
    <xf numFmtId="0" fontId="63" fillId="0" borderId="101" xfId="2" applyFont="1" applyFill="1" applyBorder="1" applyAlignment="1" applyProtection="1">
      <alignment horizontal="left" vertical="center"/>
    </xf>
    <xf numFmtId="0" fontId="63" fillId="0" borderId="85" xfId="2" applyFont="1" applyFill="1" applyBorder="1" applyAlignment="1" applyProtection="1">
      <alignment horizontal="right" vertical="center"/>
    </xf>
    <xf numFmtId="164" fontId="65" fillId="0" borderId="85" xfId="3" applyNumberFormat="1" applyFont="1" applyFill="1" applyBorder="1" applyAlignment="1" applyProtection="1">
      <alignment horizontal="right" vertical="center"/>
    </xf>
    <xf numFmtId="164" fontId="22" fillId="0" borderId="39" xfId="3" applyNumberFormat="1" applyFont="1" applyFill="1" applyBorder="1" applyAlignment="1" applyProtection="1">
      <alignment horizontal="left" vertical="center"/>
    </xf>
    <xf numFmtId="44" fontId="81" fillId="0" borderId="183" xfId="3" applyNumberFormat="1" applyFont="1" applyFill="1" applyBorder="1" applyAlignment="1" applyProtection="1">
      <alignment horizontal="right" vertical="center" wrapText="1"/>
    </xf>
    <xf numFmtId="164" fontId="63" fillId="12" borderId="40" xfId="3" applyNumberFormat="1" applyFont="1" applyFill="1" applyBorder="1" applyAlignment="1" applyProtection="1">
      <alignment horizontal="center" vertical="center"/>
    </xf>
    <xf numFmtId="0" fontId="81" fillId="0" borderId="40" xfId="2" applyFont="1" applyFill="1" applyBorder="1" applyAlignment="1" applyProtection="1">
      <alignment horizontal="center" vertical="center" wrapText="1"/>
      <protection locked="0"/>
    </xf>
    <xf numFmtId="0" fontId="98" fillId="17" borderId="220" xfId="0" applyFont="1" applyFill="1" applyBorder="1" applyAlignment="1" applyProtection="1">
      <alignment horizontal="left" vertical="center"/>
    </xf>
    <xf numFmtId="0" fontId="102" fillId="17" borderId="130" xfId="2" applyFont="1" applyFill="1" applyBorder="1" applyAlignment="1" applyProtection="1">
      <alignment vertical="center"/>
    </xf>
    <xf numFmtId="0" fontId="98" fillId="17" borderId="133" xfId="2" applyFont="1" applyFill="1" applyBorder="1" applyAlignment="1" applyProtection="1">
      <alignment horizontal="right" vertical="center"/>
    </xf>
    <xf numFmtId="0" fontId="98" fillId="17" borderId="134" xfId="2" applyFont="1" applyFill="1" applyBorder="1" applyAlignment="1" applyProtection="1">
      <alignment horizontal="left" vertical="center"/>
    </xf>
    <xf numFmtId="164" fontId="98" fillId="17" borderId="129" xfId="3" applyNumberFormat="1" applyFont="1" applyFill="1" applyBorder="1" applyAlignment="1" applyProtection="1">
      <alignment horizontal="center" vertical="center"/>
    </xf>
    <xf numFmtId="164" fontId="100" fillId="17" borderId="133" xfId="3" applyNumberFormat="1" applyFont="1" applyFill="1" applyBorder="1" applyAlignment="1" applyProtection="1">
      <alignment horizontal="right" vertical="center"/>
    </xf>
    <xf numFmtId="164" fontId="100" fillId="17" borderId="134" xfId="3" applyNumberFormat="1" applyFont="1" applyFill="1" applyBorder="1" applyAlignment="1" applyProtection="1">
      <alignment horizontal="left" vertical="center"/>
    </xf>
    <xf numFmtId="0" fontId="101" fillId="17" borderId="129" xfId="2" applyFont="1" applyFill="1" applyBorder="1" applyAlignment="1" applyProtection="1">
      <alignment horizontal="center" vertical="center" wrapText="1"/>
    </xf>
    <xf numFmtId="44" fontId="101" fillId="17" borderId="194" xfId="3" applyNumberFormat="1" applyFont="1" applyFill="1" applyBorder="1" applyAlignment="1" applyProtection="1">
      <alignment horizontal="right" vertical="center" wrapText="1"/>
    </xf>
    <xf numFmtId="0" fontId="21" fillId="0" borderId="188" xfId="0" applyFont="1" applyFill="1" applyBorder="1" applyAlignment="1" applyProtection="1">
      <alignment horizontal="left" vertical="center"/>
    </xf>
    <xf numFmtId="0" fontId="21" fillId="0" borderId="16" xfId="0" applyFont="1" applyFill="1" applyBorder="1" applyAlignment="1" applyProtection="1">
      <alignment horizontal="left" vertical="center"/>
    </xf>
    <xf numFmtId="0" fontId="63" fillId="0" borderId="127" xfId="2" applyFont="1" applyFill="1" applyBorder="1" applyAlignment="1" applyProtection="1">
      <alignment vertical="center"/>
    </xf>
    <xf numFmtId="0" fontId="63" fillId="0" borderId="145" xfId="2" applyFont="1" applyFill="1" applyBorder="1" applyAlignment="1" applyProtection="1">
      <alignment vertical="center"/>
    </xf>
    <xf numFmtId="0" fontId="98" fillId="16" borderId="127" xfId="2" applyFont="1" applyFill="1" applyBorder="1" applyAlignment="1" applyProtection="1">
      <alignment horizontal="left" vertical="center"/>
    </xf>
    <xf numFmtId="0" fontId="98" fillId="16" borderId="133" xfId="2" applyFont="1" applyFill="1" applyBorder="1" applyAlignment="1" applyProtection="1">
      <alignment horizontal="right" vertical="center"/>
    </xf>
    <xf numFmtId="164" fontId="98" fillId="16" borderId="133" xfId="3" applyNumberFormat="1" applyFont="1" applyFill="1" applyBorder="1" applyAlignment="1" applyProtection="1">
      <alignment horizontal="center" vertical="center"/>
    </xf>
    <xf numFmtId="164" fontId="100" fillId="16" borderId="202" xfId="3" applyNumberFormat="1" applyFont="1" applyFill="1" applyBorder="1" applyAlignment="1" applyProtection="1">
      <alignment horizontal="left" vertical="center"/>
    </xf>
    <xf numFmtId="0" fontId="101" fillId="16" borderId="174" xfId="2" applyFont="1" applyFill="1" applyBorder="1" applyAlignment="1" applyProtection="1">
      <alignment horizontal="center" vertical="center" wrapText="1"/>
    </xf>
    <xf numFmtId="44" fontId="101" fillId="16" borderId="200" xfId="3" applyNumberFormat="1" applyFont="1" applyFill="1" applyBorder="1" applyAlignment="1" applyProtection="1">
      <alignment horizontal="right" vertical="center" wrapText="1"/>
    </xf>
    <xf numFmtId="164" fontId="21" fillId="10" borderId="34" xfId="3" applyNumberFormat="1" applyFont="1" applyFill="1" applyBorder="1" applyAlignment="1">
      <alignment horizontal="center" vertical="center"/>
    </xf>
    <xf numFmtId="164" fontId="22" fillId="4" borderId="184" xfId="3" applyNumberFormat="1" applyFont="1" applyFill="1" applyBorder="1" applyAlignment="1">
      <alignment horizontal="right" vertical="center"/>
    </xf>
    <xf numFmtId="164" fontId="22" fillId="4" borderId="223" xfId="3" applyNumberFormat="1" applyFont="1" applyFill="1" applyBorder="1" applyAlignment="1">
      <alignment horizontal="left" vertical="center"/>
    </xf>
    <xf numFmtId="0" fontId="96" fillId="0" borderId="0" xfId="2" applyFont="1" applyFill="1" applyBorder="1" applyAlignment="1" applyProtection="1">
      <alignment horizontal="center" vertical="center" wrapText="1"/>
      <protection locked="0"/>
    </xf>
    <xf numFmtId="44" fontId="79" fillId="4" borderId="224" xfId="3" applyNumberFormat="1" applyFont="1" applyFill="1" applyBorder="1" applyAlignment="1">
      <alignment horizontal="right" vertical="center" wrapText="1"/>
    </xf>
    <xf numFmtId="0" fontId="63" fillId="0" borderId="159" xfId="2" applyFont="1" applyFill="1" applyBorder="1" applyAlignment="1" applyProtection="1">
      <alignment vertical="center"/>
    </xf>
    <xf numFmtId="0" fontId="63" fillId="0" borderId="88" xfId="2" applyFont="1" applyFill="1" applyBorder="1" applyAlignment="1" applyProtection="1">
      <alignment horizontal="right" vertical="center"/>
    </xf>
    <xf numFmtId="0" fontId="63" fillId="0" borderId="50" xfId="2" applyFont="1" applyFill="1" applyBorder="1" applyAlignment="1" applyProtection="1">
      <alignment horizontal="left" vertical="center"/>
    </xf>
    <xf numFmtId="164" fontId="65" fillId="0" borderId="88" xfId="3" applyNumberFormat="1" applyFont="1" applyFill="1" applyBorder="1" applyAlignment="1" applyProtection="1">
      <alignment horizontal="right" vertical="center"/>
    </xf>
    <xf numFmtId="164" fontId="65" fillId="0" borderId="50" xfId="3" applyNumberFormat="1" applyFont="1" applyFill="1" applyBorder="1" applyAlignment="1" applyProtection="1">
      <alignment horizontal="left" vertical="center"/>
    </xf>
    <xf numFmtId="44" fontId="81" fillId="0" borderId="207" xfId="3" applyNumberFormat="1" applyFont="1" applyFill="1" applyBorder="1" applyAlignment="1" applyProtection="1">
      <alignment horizontal="right" vertical="center" wrapText="1"/>
    </xf>
    <xf numFmtId="164" fontId="65" fillId="0" borderId="39" xfId="3" applyNumberFormat="1" applyFont="1" applyFill="1" applyBorder="1" applyAlignment="1" applyProtection="1">
      <alignment horizontal="left" vertical="center"/>
    </xf>
    <xf numFmtId="0" fontId="101" fillId="16" borderId="89" xfId="2" applyFont="1" applyFill="1" applyBorder="1" applyAlignment="1" applyProtection="1">
      <alignment horizontal="center" vertical="center" wrapText="1"/>
      <protection locked="0"/>
    </xf>
    <xf numFmtId="0" fontId="96" fillId="0" borderId="40" xfId="2" applyFont="1" applyFill="1" applyBorder="1" applyAlignment="1" applyProtection="1">
      <alignment horizontal="center" vertical="center" wrapText="1"/>
      <protection locked="0"/>
    </xf>
    <xf numFmtId="0" fontId="81" fillId="0" borderId="49" xfId="2" applyFont="1" applyFill="1" applyBorder="1" applyAlignment="1" applyProtection="1">
      <alignment horizontal="center" vertical="center" wrapText="1"/>
      <protection locked="0"/>
    </xf>
    <xf numFmtId="164" fontId="63" fillId="12" borderId="89" xfId="3" applyNumberFormat="1" applyFont="1" applyFill="1" applyBorder="1" applyAlignment="1" applyProtection="1">
      <alignment horizontal="center" vertical="center"/>
    </xf>
    <xf numFmtId="164" fontId="63" fillId="12" borderId="49" xfId="3" applyNumberFormat="1" applyFont="1" applyFill="1" applyBorder="1" applyAlignment="1" applyProtection="1">
      <alignment horizontal="center" vertical="center"/>
    </xf>
    <xf numFmtId="0" fontId="21" fillId="4" borderId="87" xfId="2" applyFont="1" applyFill="1" applyBorder="1" applyAlignment="1">
      <alignment horizontal="left" vertical="center"/>
    </xf>
    <xf numFmtId="0" fontId="98" fillId="16" borderId="127" xfId="2" applyFont="1" applyFill="1" applyBorder="1" applyAlignment="1" applyProtection="1">
      <alignment vertical="center"/>
    </xf>
    <xf numFmtId="0" fontId="97" fillId="13" borderId="169" xfId="2" applyFont="1" applyFill="1" applyBorder="1" applyAlignment="1">
      <alignment horizontal="center" vertical="center"/>
    </xf>
    <xf numFmtId="0" fontId="97" fillId="13" borderId="158" xfId="2" applyFont="1" applyFill="1" applyBorder="1" applyAlignment="1">
      <alignment horizontal="center" vertical="center"/>
    </xf>
    <xf numFmtId="0" fontId="115" fillId="0" borderId="0" xfId="2" applyFont="1" applyFill="1"/>
    <xf numFmtId="0" fontId="21" fillId="4" borderId="39" xfId="2" applyFont="1" applyFill="1" applyBorder="1" applyAlignment="1">
      <alignment horizontal="left" vertical="center"/>
    </xf>
    <xf numFmtId="0" fontId="21" fillId="4" borderId="45" xfId="2" applyFont="1" applyFill="1" applyBorder="1" applyAlignment="1">
      <alignment horizontal="left" vertical="center"/>
    </xf>
    <xf numFmtId="0" fontId="98" fillId="16" borderId="39" xfId="2" applyFont="1" applyFill="1" applyBorder="1" applyAlignment="1" applyProtection="1">
      <alignment horizontal="left" vertical="center"/>
    </xf>
    <xf numFmtId="0" fontId="21" fillId="4" borderId="87" xfId="2" applyFont="1" applyFill="1" applyBorder="1" applyAlignment="1">
      <alignment horizontal="left" vertical="center"/>
    </xf>
    <xf numFmtId="0" fontId="21" fillId="4" borderId="94" xfId="2" applyFont="1" applyFill="1" applyBorder="1" applyAlignment="1">
      <alignment horizontal="left" vertical="center"/>
    </xf>
    <xf numFmtId="0" fontId="98" fillId="16" borderId="145" xfId="2" applyFont="1" applyFill="1" applyBorder="1" applyAlignment="1" applyProtection="1">
      <alignment horizontal="left" vertical="center"/>
    </xf>
    <xf numFmtId="0" fontId="98" fillId="16" borderId="159" xfId="2" applyFont="1" applyFill="1" applyBorder="1" applyAlignment="1" applyProtection="1">
      <alignment vertical="center"/>
    </xf>
    <xf numFmtId="0" fontId="108" fillId="16" borderId="40" xfId="2" applyFont="1" applyFill="1" applyBorder="1" applyProtection="1"/>
    <xf numFmtId="0" fontId="117" fillId="16" borderId="0" xfId="2" applyFont="1" applyFill="1"/>
    <xf numFmtId="0" fontId="21" fillId="0" borderId="96" xfId="2" applyFont="1" applyFill="1" applyBorder="1" applyAlignment="1" applyProtection="1">
      <alignment horizontal="right" vertical="center"/>
    </xf>
    <xf numFmtId="0" fontId="21" fillId="0" borderId="97" xfId="2" applyFont="1" applyFill="1" applyBorder="1" applyAlignment="1" applyProtection="1">
      <alignment horizontal="left" vertical="center"/>
    </xf>
    <xf numFmtId="164" fontId="22" fillId="0" borderId="203" xfId="3" applyNumberFormat="1" applyFont="1" applyFill="1" applyBorder="1" applyAlignment="1" applyProtection="1">
      <alignment horizontal="right" vertical="center"/>
    </xf>
    <xf numFmtId="164" fontId="22" fillId="0" borderId="204" xfId="3" applyNumberFormat="1" applyFont="1" applyFill="1" applyBorder="1" applyAlignment="1" applyProtection="1">
      <alignment horizontal="left" vertical="center"/>
    </xf>
    <xf numFmtId="44" fontId="96" fillId="0" borderId="201" xfId="3" applyNumberFormat="1" applyFont="1" applyFill="1" applyBorder="1" applyAlignment="1" applyProtection="1">
      <alignment horizontal="right" vertical="center" wrapText="1"/>
    </xf>
    <xf numFmtId="0" fontId="96" fillId="0" borderId="214" xfId="2" applyFont="1" applyFill="1" applyBorder="1" applyAlignment="1" applyProtection="1">
      <alignment horizontal="center" vertical="center" wrapText="1"/>
      <protection locked="0"/>
    </xf>
    <xf numFmtId="0" fontId="21" fillId="0" borderId="219" xfId="0" applyFont="1" applyFill="1" applyBorder="1" applyAlignment="1" applyProtection="1">
      <alignment horizontal="left" vertical="center"/>
    </xf>
    <xf numFmtId="0" fontId="4" fillId="0" borderId="159" xfId="2" applyFont="1" applyFill="1" applyBorder="1" applyProtection="1"/>
    <xf numFmtId="44" fontId="96" fillId="0" borderId="183" xfId="3" applyNumberFormat="1" applyFont="1" applyFill="1" applyBorder="1" applyAlignment="1" applyProtection="1">
      <alignment horizontal="right" vertical="center" wrapText="1"/>
    </xf>
    <xf numFmtId="164" fontId="98" fillId="16" borderId="86" xfId="3" applyNumberFormat="1" applyFont="1" applyFill="1" applyBorder="1" applyAlignment="1" applyProtection="1">
      <alignment horizontal="center" vertical="center"/>
    </xf>
    <xf numFmtId="44" fontId="101" fillId="16" borderId="202" xfId="3" applyNumberFormat="1" applyFont="1" applyFill="1" applyBorder="1" applyAlignment="1" applyProtection="1">
      <alignment horizontal="right" vertical="center" wrapText="1"/>
    </xf>
    <xf numFmtId="0" fontId="98" fillId="16" borderId="188" xfId="0" applyFont="1" applyFill="1" applyBorder="1" applyAlignment="1" applyProtection="1">
      <alignment horizontal="left" vertical="center"/>
    </xf>
    <xf numFmtId="0" fontId="98" fillId="16" borderId="189" xfId="0" applyFont="1" applyFill="1" applyBorder="1" applyAlignment="1" applyProtection="1">
      <alignment horizontal="left" vertical="center"/>
    </xf>
    <xf numFmtId="0" fontId="102" fillId="16" borderId="170" xfId="2" applyFont="1" applyFill="1" applyBorder="1" applyAlignment="1" applyProtection="1">
      <alignment vertical="center"/>
    </xf>
    <xf numFmtId="0" fontId="98" fillId="16" borderId="171" xfId="2" applyFont="1" applyFill="1" applyBorder="1" applyAlignment="1" applyProtection="1">
      <alignment horizontal="right" vertical="center"/>
    </xf>
    <xf numFmtId="0" fontId="98" fillId="16" borderId="172" xfId="2" applyFont="1" applyFill="1" applyBorder="1" applyAlignment="1" applyProtection="1">
      <alignment horizontal="left" vertical="center"/>
    </xf>
    <xf numFmtId="164" fontId="98" fillId="16" borderId="171" xfId="3" applyNumberFormat="1" applyFont="1" applyFill="1" applyBorder="1" applyAlignment="1" applyProtection="1">
      <alignment horizontal="center" vertical="center"/>
    </xf>
    <xf numFmtId="164" fontId="100" fillId="16" borderId="171" xfId="3" applyNumberFormat="1" applyFont="1" applyFill="1" applyBorder="1" applyAlignment="1" applyProtection="1">
      <alignment horizontal="right" vertical="center"/>
    </xf>
    <xf numFmtId="164" fontId="100" fillId="16" borderId="172" xfId="3" applyNumberFormat="1" applyFont="1" applyFill="1" applyBorder="1" applyAlignment="1" applyProtection="1">
      <alignment horizontal="left" vertical="center"/>
    </xf>
    <xf numFmtId="0" fontId="101" fillId="16" borderId="168" xfId="2" applyFont="1" applyFill="1" applyBorder="1" applyAlignment="1" applyProtection="1">
      <alignment horizontal="center" vertical="center" wrapText="1"/>
    </xf>
    <xf numFmtId="44" fontId="101" fillId="16" borderId="211" xfId="3" applyNumberFormat="1" applyFont="1" applyFill="1" applyBorder="1" applyAlignment="1" applyProtection="1">
      <alignment horizontal="right" vertical="center" wrapText="1"/>
    </xf>
    <xf numFmtId="164" fontId="21" fillId="10" borderId="96" xfId="3" applyNumberFormat="1" applyFont="1" applyFill="1" applyBorder="1" applyAlignment="1" applyProtection="1">
      <alignment horizontal="center" vertical="center"/>
    </xf>
    <xf numFmtId="0" fontId="5" fillId="0" borderId="159" xfId="2" applyFont="1" applyFill="1" applyBorder="1" applyProtection="1"/>
    <xf numFmtId="164" fontId="21" fillId="12" borderId="40" xfId="3" applyNumberFormat="1" applyFont="1" applyFill="1" applyBorder="1" applyAlignment="1" applyProtection="1">
      <alignment horizontal="center" vertical="center"/>
    </xf>
    <xf numFmtId="0" fontId="97" fillId="13" borderId="189" xfId="2" applyFont="1" applyFill="1" applyBorder="1" applyAlignment="1">
      <alignment horizontal="center" vertical="center"/>
    </xf>
    <xf numFmtId="0" fontId="21" fillId="0" borderId="175" xfId="0" applyFont="1" applyFill="1" applyBorder="1" applyAlignment="1">
      <alignment horizontal="left" vertical="center"/>
    </xf>
    <xf numFmtId="0" fontId="21" fillId="0" borderId="127" xfId="2" applyFont="1" applyFill="1" applyBorder="1" applyAlignment="1">
      <alignment vertical="center"/>
    </xf>
    <xf numFmtId="0" fontId="21" fillId="4" borderId="36" xfId="2" applyFont="1" applyFill="1" applyBorder="1" applyAlignment="1">
      <alignment horizontal="left" vertical="center"/>
    </xf>
    <xf numFmtId="164" fontId="98" fillId="16" borderId="46" xfId="3" applyNumberFormat="1" applyFont="1" applyFill="1" applyBorder="1" applyAlignment="1" applyProtection="1">
      <alignment horizontal="center" vertical="center"/>
    </xf>
    <xf numFmtId="0" fontId="98" fillId="16" borderId="171" xfId="2" applyFont="1" applyFill="1" applyBorder="1" applyAlignment="1">
      <alignment horizontal="right" vertical="center"/>
    </xf>
    <xf numFmtId="0" fontId="98" fillId="16" borderId="172" xfId="2" applyFont="1" applyFill="1" applyBorder="1" applyAlignment="1">
      <alignment horizontal="left" vertical="center"/>
    </xf>
    <xf numFmtId="164" fontId="98" fillId="16" borderId="171" xfId="3" applyNumberFormat="1" applyFont="1" applyFill="1" applyBorder="1" applyAlignment="1">
      <alignment horizontal="center" vertical="center"/>
    </xf>
    <xf numFmtId="164" fontId="100" fillId="16" borderId="171" xfId="3" applyNumberFormat="1" applyFont="1" applyFill="1" applyBorder="1" applyAlignment="1">
      <alignment horizontal="right" vertical="center"/>
    </xf>
    <xf numFmtId="164" fontId="100" fillId="16" borderId="172" xfId="3" applyNumberFormat="1" applyFont="1" applyFill="1" applyBorder="1" applyAlignment="1">
      <alignment horizontal="left" vertical="center"/>
    </xf>
    <xf numFmtId="44" fontId="101" fillId="16" borderId="211" xfId="3" applyNumberFormat="1" applyFont="1" applyFill="1" applyBorder="1" applyAlignment="1">
      <alignment horizontal="right" vertical="center" wrapText="1"/>
    </xf>
    <xf numFmtId="164" fontId="100" fillId="16" borderId="133" xfId="3" applyNumberFormat="1" applyFont="1" applyFill="1" applyBorder="1" applyAlignment="1" applyProtection="1">
      <alignment horizontal="right" vertical="center"/>
    </xf>
    <xf numFmtId="164" fontId="100" fillId="16" borderId="134" xfId="3" applyNumberFormat="1" applyFont="1" applyFill="1" applyBorder="1" applyAlignment="1" applyProtection="1">
      <alignment horizontal="left" vertical="center"/>
    </xf>
    <xf numFmtId="0" fontId="101" fillId="16" borderId="129" xfId="2" applyFont="1" applyFill="1" applyBorder="1" applyAlignment="1" applyProtection="1">
      <alignment horizontal="center" vertical="center" wrapText="1"/>
    </xf>
    <xf numFmtId="44" fontId="101" fillId="16" borderId="194" xfId="3" applyNumberFormat="1" applyFont="1" applyFill="1" applyBorder="1" applyAlignment="1" applyProtection="1">
      <alignment horizontal="right" vertical="center" wrapText="1"/>
    </xf>
    <xf numFmtId="0" fontId="21" fillId="4" borderId="157" xfId="2" applyFont="1" applyFill="1" applyBorder="1" applyAlignment="1">
      <alignment horizontal="left" vertical="center"/>
    </xf>
    <xf numFmtId="0" fontId="21" fillId="4" borderId="227" xfId="2" applyFont="1" applyFill="1" applyBorder="1" applyAlignment="1">
      <alignment horizontal="left" vertical="center"/>
    </xf>
    <xf numFmtId="0" fontId="63" fillId="0" borderId="188" xfId="0" applyFont="1" applyFill="1" applyBorder="1" applyAlignment="1" applyProtection="1">
      <alignment horizontal="left"/>
    </xf>
    <xf numFmtId="0" fontId="98" fillId="16" borderId="209" xfId="0" applyFont="1" applyFill="1" applyBorder="1" applyAlignment="1" applyProtection="1">
      <alignment horizontal="left" vertical="center"/>
    </xf>
    <xf numFmtId="164" fontId="98" fillId="16" borderId="168" xfId="3" applyNumberFormat="1" applyFont="1" applyFill="1" applyBorder="1" applyAlignment="1" applyProtection="1">
      <alignment horizontal="center" vertical="center"/>
    </xf>
    <xf numFmtId="44" fontId="101" fillId="16" borderId="179" xfId="3" applyNumberFormat="1" applyFont="1" applyFill="1" applyBorder="1" applyAlignment="1" applyProtection="1">
      <alignment horizontal="right" vertical="center" wrapText="1"/>
    </xf>
    <xf numFmtId="0" fontId="81" fillId="0" borderId="76" xfId="2" applyFont="1" applyFill="1" applyBorder="1" applyAlignment="1" applyProtection="1">
      <alignment horizontal="center" vertical="center" wrapText="1"/>
      <protection locked="0"/>
    </xf>
    <xf numFmtId="0" fontId="96" fillId="0" borderId="95" xfId="2" applyFont="1" applyFill="1" applyBorder="1" applyAlignment="1" applyProtection="1">
      <alignment horizontal="center" vertical="center" wrapText="1"/>
      <protection locked="0"/>
    </xf>
    <xf numFmtId="44" fontId="96" fillId="0" borderId="208" xfId="3" applyNumberFormat="1" applyFont="1" applyFill="1" applyBorder="1" applyAlignment="1" applyProtection="1">
      <alignment horizontal="right" vertical="center" wrapText="1"/>
    </xf>
    <xf numFmtId="0" fontId="21" fillId="0" borderId="36" xfId="0" applyFont="1" applyFill="1" applyBorder="1" applyAlignment="1" applyProtection="1">
      <alignment horizontal="left" vertical="center"/>
    </xf>
    <xf numFmtId="0" fontId="5" fillId="0" borderId="37" xfId="2" applyFont="1" applyFill="1" applyBorder="1" applyProtection="1"/>
    <xf numFmtId="0" fontId="21" fillId="0" borderId="2" xfId="2" applyFont="1" applyFill="1" applyBorder="1" applyAlignment="1" applyProtection="1">
      <alignment horizontal="right" vertical="center"/>
    </xf>
    <xf numFmtId="0" fontId="28" fillId="4" borderId="228" xfId="0" applyFont="1" applyFill="1" applyBorder="1" applyAlignment="1">
      <alignment horizontal="left"/>
    </xf>
    <xf numFmtId="164" fontId="98" fillId="16" borderId="138" xfId="3" applyNumberFormat="1" applyFont="1" applyFill="1" applyBorder="1" applyAlignment="1" applyProtection="1">
      <alignment horizontal="center" vertical="center"/>
    </xf>
    <xf numFmtId="44" fontId="101" fillId="16" borderId="210" xfId="3" applyNumberFormat="1" applyFont="1" applyFill="1" applyBorder="1" applyAlignment="1" applyProtection="1">
      <alignment horizontal="right" vertical="center" wrapText="1"/>
    </xf>
    <xf numFmtId="0" fontId="21" fillId="4" borderId="87" xfId="2" applyFont="1" applyFill="1" applyBorder="1" applyAlignment="1">
      <alignment horizontal="left" vertical="center"/>
    </xf>
    <xf numFmtId="0" fontId="98" fillId="16" borderId="39" xfId="2" applyFont="1" applyFill="1" applyBorder="1" applyAlignment="1" applyProtection="1">
      <alignment horizontal="left" vertical="center"/>
    </xf>
    <xf numFmtId="0" fontId="63" fillId="0" borderId="39" xfId="2" applyFont="1" applyFill="1" applyBorder="1" applyAlignment="1" applyProtection="1">
      <alignment horizontal="left" vertical="center"/>
    </xf>
    <xf numFmtId="0" fontId="98" fillId="16" borderId="34" xfId="2" applyFont="1" applyFill="1" applyBorder="1" applyAlignment="1" applyProtection="1">
      <alignment horizontal="right" vertical="center"/>
    </xf>
    <xf numFmtId="0" fontId="98" fillId="16" borderId="54" xfId="2" applyFont="1" applyFill="1" applyBorder="1" applyAlignment="1" applyProtection="1">
      <alignment horizontal="left" vertical="center"/>
    </xf>
    <xf numFmtId="0" fontId="115" fillId="0" borderId="40" xfId="2" applyFont="1" applyFill="1" applyBorder="1" applyProtection="1"/>
    <xf numFmtId="164" fontId="65" fillId="0" borderId="172" xfId="3" applyNumberFormat="1" applyFont="1" applyFill="1" applyBorder="1" applyAlignment="1" applyProtection="1">
      <alignment horizontal="left" vertical="center"/>
    </xf>
    <xf numFmtId="44" fontId="81" fillId="0" borderId="37" xfId="3" applyNumberFormat="1" applyFont="1" applyFill="1" applyBorder="1" applyAlignment="1" applyProtection="1">
      <alignment horizontal="right" vertical="center" wrapText="1"/>
    </xf>
    <xf numFmtId="164" fontId="63" fillId="12" borderId="85" xfId="3" applyNumberFormat="1" applyFont="1" applyFill="1" applyBorder="1" applyAlignment="1" applyProtection="1">
      <alignment horizontal="center" vertical="center"/>
    </xf>
    <xf numFmtId="164" fontId="100" fillId="16" borderId="82" xfId="3" applyNumberFormat="1" applyFont="1" applyFill="1" applyBorder="1" applyAlignment="1" applyProtection="1">
      <alignment horizontal="right" vertical="center"/>
    </xf>
    <xf numFmtId="164" fontId="22" fillId="0" borderId="50" xfId="3" applyNumberFormat="1" applyFont="1" applyFill="1" applyBorder="1" applyAlignment="1" applyProtection="1">
      <alignment horizontal="left" vertical="center"/>
    </xf>
    <xf numFmtId="0" fontId="98" fillId="16" borderId="219" xfId="0" applyFont="1" applyFill="1" applyBorder="1" applyAlignment="1" applyProtection="1">
      <alignment horizontal="left" vertical="center"/>
    </xf>
    <xf numFmtId="0" fontId="108" fillId="16" borderId="159" xfId="2" applyFont="1" applyFill="1" applyBorder="1" applyProtection="1"/>
    <xf numFmtId="164" fontId="98" fillId="16" borderId="49" xfId="3" applyNumberFormat="1" applyFont="1" applyFill="1" applyBorder="1" applyAlignment="1" applyProtection="1">
      <alignment horizontal="center" vertical="center"/>
    </xf>
    <xf numFmtId="164" fontId="100" fillId="16" borderId="83" xfId="3" applyNumberFormat="1" applyFont="1" applyFill="1" applyBorder="1" applyAlignment="1" applyProtection="1">
      <alignment horizontal="center" vertical="center"/>
    </xf>
    <xf numFmtId="44" fontId="101" fillId="16" borderId="69" xfId="3" applyNumberFormat="1" applyFont="1" applyFill="1" applyBorder="1" applyAlignment="1" applyProtection="1">
      <alignment horizontal="right" vertical="center" wrapText="1"/>
    </xf>
    <xf numFmtId="0" fontId="98" fillId="16" borderId="87" xfId="2" applyFont="1" applyFill="1" applyBorder="1" applyAlignment="1" applyProtection="1">
      <alignment horizontal="left" vertical="center"/>
    </xf>
    <xf numFmtId="0" fontId="98" fillId="16" borderId="39" xfId="2" applyFont="1" applyFill="1" applyBorder="1" applyAlignment="1" applyProtection="1">
      <alignment horizontal="left" vertical="center"/>
    </xf>
    <xf numFmtId="0" fontId="63" fillId="0" borderId="126" xfId="2" applyFont="1" applyFill="1" applyBorder="1" applyAlignment="1" applyProtection="1">
      <alignment horizontal="left" vertical="center"/>
    </xf>
    <xf numFmtId="0" fontId="63" fillId="0" borderId="127" xfId="2" applyFont="1" applyFill="1" applyBorder="1" applyAlignment="1" applyProtection="1">
      <alignment horizontal="left" vertical="center"/>
    </xf>
    <xf numFmtId="0" fontId="63" fillId="0" borderId="199" xfId="2" applyFont="1" applyFill="1" applyBorder="1" applyAlignment="1" applyProtection="1">
      <alignment vertical="center"/>
    </xf>
    <xf numFmtId="0" fontId="115" fillId="0" borderId="39" xfId="2" applyFont="1" applyFill="1" applyBorder="1" applyProtection="1"/>
    <xf numFmtId="0" fontId="98" fillId="16" borderId="199" xfId="2" applyFont="1" applyFill="1" applyBorder="1" applyAlignment="1" applyProtection="1">
      <alignment vertical="center"/>
    </xf>
    <xf numFmtId="0" fontId="98" fillId="16" borderId="82" xfId="2" applyFont="1" applyFill="1" applyBorder="1" applyAlignment="1" applyProtection="1">
      <alignment horizontal="right" vertical="center"/>
    </xf>
    <xf numFmtId="0" fontId="98" fillId="16" borderId="83" xfId="2" applyFont="1" applyFill="1" applyBorder="1" applyAlignment="1" applyProtection="1">
      <alignment horizontal="left" vertical="center"/>
    </xf>
    <xf numFmtId="164" fontId="98" fillId="16" borderId="128" xfId="3" applyNumberFormat="1" applyFont="1" applyFill="1" applyBorder="1" applyAlignment="1" applyProtection="1">
      <alignment horizontal="center" vertical="center"/>
    </xf>
    <xf numFmtId="164" fontId="100" fillId="16" borderId="83" xfId="3" applyNumberFormat="1" applyFont="1" applyFill="1" applyBorder="1" applyAlignment="1" applyProtection="1">
      <alignment horizontal="left" vertical="center"/>
    </xf>
    <xf numFmtId="0" fontId="101" fillId="16" borderId="128" xfId="2" applyFont="1" applyFill="1" applyBorder="1" applyAlignment="1" applyProtection="1">
      <alignment horizontal="center" vertical="center" wrapText="1"/>
    </xf>
    <xf numFmtId="44" fontId="101" fillId="16" borderId="193" xfId="3" applyNumberFormat="1" applyFont="1" applyFill="1" applyBorder="1" applyAlignment="1" applyProtection="1">
      <alignment horizontal="right" vertical="center" wrapText="1"/>
    </xf>
    <xf numFmtId="0" fontId="21" fillId="0" borderId="133" xfId="2" applyFont="1" applyFill="1" applyBorder="1" applyAlignment="1" applyProtection="1">
      <alignment horizontal="right" vertical="center"/>
    </xf>
    <xf numFmtId="0" fontId="21" fillId="0" borderId="134" xfId="2" applyFont="1" applyFill="1" applyBorder="1" applyAlignment="1" applyProtection="1">
      <alignment horizontal="left" vertical="center"/>
    </xf>
    <xf numFmtId="164" fontId="22" fillId="0" borderId="153" xfId="3" applyNumberFormat="1" applyFont="1" applyFill="1" applyBorder="1" applyAlignment="1" applyProtection="1">
      <alignment horizontal="right" vertical="center"/>
    </xf>
    <xf numFmtId="164" fontId="22" fillId="0" borderId="202" xfId="3" applyNumberFormat="1" applyFont="1" applyFill="1" applyBorder="1" applyAlignment="1" applyProtection="1">
      <alignment horizontal="left" vertical="center"/>
    </xf>
    <xf numFmtId="44" fontId="96" fillId="0" borderId="200" xfId="3" applyNumberFormat="1" applyFont="1" applyFill="1" applyBorder="1" applyAlignment="1" applyProtection="1">
      <alignment horizontal="right" vertical="center" wrapText="1"/>
    </xf>
    <xf numFmtId="0" fontId="7" fillId="0" borderId="75" xfId="2" applyBorder="1"/>
    <xf numFmtId="164" fontId="22" fillId="0" borderId="85" xfId="3" applyNumberFormat="1" applyFont="1" applyFill="1" applyBorder="1" applyAlignment="1">
      <alignment horizontal="right" vertical="center"/>
    </xf>
    <xf numFmtId="164" fontId="22" fillId="0" borderId="50" xfId="3" applyNumberFormat="1" applyFont="1" applyFill="1" applyBorder="1" applyAlignment="1">
      <alignment horizontal="left" vertical="center"/>
    </xf>
    <xf numFmtId="44" fontId="96" fillId="0" borderId="183" xfId="3" applyNumberFormat="1" applyFont="1" applyFill="1" applyBorder="1" applyAlignment="1">
      <alignment horizontal="right" vertical="center" wrapText="1"/>
    </xf>
    <xf numFmtId="0" fontId="98" fillId="16" borderId="184" xfId="2" applyFont="1" applyFill="1" applyBorder="1" applyAlignment="1" applyProtection="1">
      <alignment vertical="center"/>
    </xf>
    <xf numFmtId="0" fontId="98" fillId="16" borderId="83" xfId="2" applyFont="1" applyFill="1" applyBorder="1" applyAlignment="1" applyProtection="1">
      <alignment vertical="center"/>
    </xf>
    <xf numFmtId="164" fontId="21" fillId="10" borderId="133" xfId="3" applyNumberFormat="1" applyFont="1" applyFill="1" applyBorder="1" applyAlignment="1" applyProtection="1">
      <alignment horizontal="center" vertical="center"/>
    </xf>
    <xf numFmtId="0" fontId="98" fillId="16" borderId="87" xfId="2" applyFont="1" applyFill="1" applyBorder="1" applyAlignment="1" applyProtection="1">
      <alignment horizontal="left" vertical="center"/>
    </xf>
    <xf numFmtId="0" fontId="21" fillId="0" borderId="186" xfId="2" applyFont="1" applyFill="1" applyBorder="1" applyAlignment="1" applyProtection="1">
      <alignment horizontal="right" vertical="center"/>
    </xf>
    <xf numFmtId="0" fontId="21" fillId="0" borderId="101" xfId="2" applyFont="1" applyFill="1" applyBorder="1" applyAlignment="1" applyProtection="1">
      <alignment horizontal="left" vertical="center"/>
    </xf>
    <xf numFmtId="164" fontId="22" fillId="0" borderId="186" xfId="3" applyNumberFormat="1" applyFont="1" applyFill="1" applyBorder="1" applyAlignment="1" applyProtection="1">
      <alignment horizontal="right" vertical="center"/>
    </xf>
    <xf numFmtId="44" fontId="96" fillId="0" borderId="205" xfId="3" applyNumberFormat="1" applyFont="1" applyFill="1" applyBorder="1" applyAlignment="1" applyProtection="1">
      <alignment horizontal="right" vertical="center" wrapText="1"/>
    </xf>
    <xf numFmtId="0" fontId="96" fillId="0" borderId="102" xfId="2" applyFont="1" applyFill="1" applyBorder="1" applyAlignment="1" applyProtection="1">
      <alignment horizontal="center" vertical="center" wrapText="1"/>
      <protection locked="0"/>
    </xf>
    <xf numFmtId="164" fontId="21" fillId="10" borderId="102" xfId="3" applyNumberFormat="1" applyFont="1" applyFill="1" applyBorder="1" applyAlignment="1" applyProtection="1">
      <alignment horizontal="center" vertical="center"/>
    </xf>
    <xf numFmtId="44" fontId="96" fillId="0" borderId="202" xfId="3" applyNumberFormat="1" applyFont="1" applyFill="1" applyBorder="1" applyAlignment="1" applyProtection="1">
      <alignment horizontal="right" vertical="center" wrapText="1"/>
    </xf>
    <xf numFmtId="164" fontId="21" fillId="12" borderId="86" xfId="3" applyNumberFormat="1" applyFont="1" applyFill="1" applyBorder="1" applyAlignment="1" applyProtection="1">
      <alignment horizontal="center" vertical="center"/>
    </xf>
    <xf numFmtId="0" fontId="21" fillId="4" borderId="87" xfId="2" applyFont="1" applyFill="1" applyBorder="1" applyAlignment="1">
      <alignment horizontal="left" vertical="center"/>
    </xf>
    <xf numFmtId="0" fontId="63" fillId="0" borderId="172" xfId="2" applyFont="1" applyFill="1" applyBorder="1" applyAlignment="1">
      <alignment horizontal="left" vertical="center"/>
    </xf>
    <xf numFmtId="0" fontId="21" fillId="4" borderId="50" xfId="2" applyFont="1" applyFill="1" applyBorder="1" applyAlignment="1">
      <alignment horizontal="left" vertical="center"/>
    </xf>
    <xf numFmtId="0" fontId="98" fillId="16" borderId="50" xfId="2" applyFont="1" applyFill="1" applyBorder="1" applyAlignment="1" applyProtection="1">
      <alignment horizontal="left" vertical="center"/>
    </xf>
    <xf numFmtId="0" fontId="21" fillId="0" borderId="39" xfId="2" applyFont="1" applyFill="1" applyBorder="1" applyAlignment="1">
      <alignment horizontal="left" vertical="center"/>
    </xf>
    <xf numFmtId="0" fontId="21" fillId="0" borderId="39" xfId="2" applyFont="1" applyFill="1" applyBorder="1" applyAlignment="1" applyProtection="1">
      <alignment horizontal="left" vertical="center"/>
    </xf>
    <xf numFmtId="0" fontId="21" fillId="0" borderId="45" xfId="2" applyFont="1" applyFill="1" applyBorder="1" applyAlignment="1" applyProtection="1">
      <alignment horizontal="left" vertical="center"/>
    </xf>
    <xf numFmtId="0" fontId="63" fillId="0" borderId="189" xfId="2" applyFont="1" applyFill="1" applyBorder="1" applyAlignment="1" applyProtection="1">
      <alignment horizontal="left" vertical="center"/>
    </xf>
    <xf numFmtId="0" fontId="63" fillId="0" borderId="96" xfId="2" applyFont="1" applyFill="1" applyBorder="1" applyAlignment="1" applyProtection="1">
      <alignment horizontal="right" vertical="center" wrapText="1"/>
    </xf>
    <xf numFmtId="0" fontId="63" fillId="0" borderId="97" xfId="2" applyFont="1" applyFill="1" applyBorder="1" applyAlignment="1" applyProtection="1">
      <alignment horizontal="left" vertical="center" wrapText="1"/>
    </xf>
    <xf numFmtId="164" fontId="65" fillId="0" borderId="96" xfId="3" applyNumberFormat="1" applyFont="1" applyFill="1" applyBorder="1" applyAlignment="1" applyProtection="1">
      <alignment horizontal="right" vertical="center" wrapText="1"/>
    </xf>
    <xf numFmtId="164" fontId="65" fillId="0" borderId="97" xfId="3" applyNumberFormat="1" applyFont="1" applyFill="1" applyBorder="1" applyAlignment="1" applyProtection="1">
      <alignment horizontal="left" vertical="center" wrapText="1"/>
    </xf>
    <xf numFmtId="44" fontId="81" fillId="0" borderId="144" xfId="3" applyNumberFormat="1" applyFont="1" applyFill="1" applyBorder="1" applyAlignment="1" applyProtection="1">
      <alignment horizontal="right" vertical="center" wrapText="1"/>
    </xf>
    <xf numFmtId="0" fontId="95" fillId="0" borderId="160" xfId="0" applyFont="1" applyFill="1" applyBorder="1" applyAlignment="1" applyProtection="1">
      <alignment horizontal="left" vertical="center"/>
    </xf>
    <xf numFmtId="0" fontId="115" fillId="0" borderId="102" xfId="2" applyFont="1" applyFill="1" applyBorder="1" applyProtection="1"/>
    <xf numFmtId="164" fontId="65" fillId="0" borderId="150" xfId="3" applyNumberFormat="1" applyFont="1" applyFill="1" applyBorder="1" applyAlignment="1" applyProtection="1">
      <alignment horizontal="right" vertical="center"/>
    </xf>
    <xf numFmtId="164" fontId="65" fillId="0" borderId="151" xfId="3" applyNumberFormat="1" applyFont="1" applyFill="1" applyBorder="1" applyAlignment="1" applyProtection="1">
      <alignment horizontal="left" vertical="center"/>
    </xf>
    <xf numFmtId="44" fontId="81" fillId="0" borderId="192" xfId="3" applyNumberFormat="1" applyFont="1" applyFill="1" applyBorder="1" applyAlignment="1" applyProtection="1">
      <alignment horizontal="right" vertical="center" wrapText="1"/>
    </xf>
    <xf numFmtId="0" fontId="3" fillId="0" borderId="40" xfId="2" applyFont="1" applyBorder="1"/>
    <xf numFmtId="0" fontId="81" fillId="0" borderId="137" xfId="2" applyFont="1" applyFill="1" applyBorder="1" applyAlignment="1" applyProtection="1">
      <alignment horizontal="center" vertical="center" wrapText="1"/>
      <protection locked="0"/>
    </xf>
    <xf numFmtId="0" fontId="81" fillId="0" borderId="149" xfId="2" applyFont="1" applyFill="1" applyBorder="1" applyAlignment="1" applyProtection="1">
      <alignment horizontal="center" vertical="center" wrapText="1"/>
      <protection locked="0"/>
    </xf>
    <xf numFmtId="0" fontId="98" fillId="16" borderId="36" xfId="2" applyFont="1" applyFill="1" applyBorder="1" applyAlignment="1" applyProtection="1">
      <alignment vertical="center"/>
    </xf>
    <xf numFmtId="0" fontId="98" fillId="16" borderId="119" xfId="2" applyFont="1" applyFill="1" applyBorder="1" applyAlignment="1" applyProtection="1">
      <alignment vertical="center"/>
    </xf>
    <xf numFmtId="0" fontId="98" fillId="16" borderId="161" xfId="2" applyFont="1" applyFill="1" applyBorder="1" applyAlignment="1" applyProtection="1">
      <alignment vertical="center"/>
    </xf>
    <xf numFmtId="164" fontId="100" fillId="16" borderId="172" xfId="3" applyNumberFormat="1" applyFont="1" applyFill="1" applyBorder="1" applyAlignment="1" applyProtection="1">
      <alignment horizontal="center" vertical="center"/>
    </xf>
    <xf numFmtId="0" fontId="98" fillId="16" borderId="16" xfId="2" applyFont="1" applyFill="1" applyBorder="1" applyAlignment="1" applyProtection="1">
      <alignment vertical="center"/>
    </xf>
    <xf numFmtId="0" fontId="98" fillId="16" borderId="118" xfId="2" applyFont="1" applyFill="1" applyBorder="1" applyAlignment="1" applyProtection="1">
      <alignment vertical="center"/>
    </xf>
    <xf numFmtId="0" fontId="98" fillId="16" borderId="225" xfId="2" applyFont="1" applyFill="1" applyBorder="1" applyAlignment="1" applyProtection="1">
      <alignment vertical="center"/>
    </xf>
    <xf numFmtId="0" fontId="101" fillId="16" borderId="51" xfId="2" applyFont="1" applyFill="1" applyBorder="1" applyAlignment="1" applyProtection="1">
      <alignment horizontal="center" vertical="center" wrapText="1"/>
    </xf>
    <xf numFmtId="164" fontId="63" fillId="10" borderId="137" xfId="3" applyNumberFormat="1" applyFont="1" applyFill="1" applyBorder="1" applyAlignment="1" applyProtection="1">
      <alignment horizontal="center" vertical="center" wrapText="1"/>
    </xf>
    <xf numFmtId="164" fontId="63" fillId="10" borderId="102" xfId="3" applyNumberFormat="1" applyFont="1" applyFill="1" applyBorder="1" applyAlignment="1" applyProtection="1">
      <alignment horizontal="center" vertical="center"/>
    </xf>
    <xf numFmtId="0" fontId="21" fillId="0" borderId="167" xfId="2" applyFont="1" applyFill="1" applyBorder="1" applyAlignment="1" applyProtection="1">
      <alignment horizontal="right" vertical="center"/>
    </xf>
    <xf numFmtId="164" fontId="21" fillId="12" borderId="46" xfId="3" applyNumberFormat="1" applyFont="1" applyFill="1" applyBorder="1" applyAlignment="1" applyProtection="1">
      <alignment horizontal="center" vertical="center"/>
    </xf>
    <xf numFmtId="164" fontId="22" fillId="0" borderId="167" xfId="3" applyNumberFormat="1" applyFont="1" applyFill="1" applyBorder="1" applyAlignment="1" applyProtection="1">
      <alignment horizontal="right" vertical="center"/>
    </xf>
    <xf numFmtId="0" fontId="96" fillId="0" borderId="46" xfId="2" applyFont="1" applyFill="1" applyBorder="1" applyAlignment="1" applyProtection="1">
      <alignment horizontal="center" vertical="center" wrapText="1"/>
      <protection locked="0"/>
    </xf>
    <xf numFmtId="44" fontId="96" fillId="0" borderId="206" xfId="3" applyNumberFormat="1" applyFont="1" applyFill="1" applyBorder="1" applyAlignment="1" applyProtection="1">
      <alignment horizontal="right" vertical="center" wrapText="1"/>
    </xf>
    <xf numFmtId="0" fontId="98" fillId="16" borderId="87" xfId="2" applyFont="1" applyFill="1" applyBorder="1" applyAlignment="1" applyProtection="1">
      <alignment horizontal="left" vertical="center"/>
    </xf>
    <xf numFmtId="0" fontId="21" fillId="4" borderId="39" xfId="2" applyFont="1" applyFill="1" applyBorder="1" applyAlignment="1">
      <alignment horizontal="left" vertical="center"/>
    </xf>
    <xf numFmtId="0" fontId="98" fillId="16" borderId="50" xfId="2" applyFont="1" applyFill="1" applyBorder="1" applyAlignment="1" applyProtection="1">
      <alignment horizontal="left" vertical="center"/>
    </xf>
    <xf numFmtId="0" fontId="21" fillId="4" borderId="101" xfId="2" applyFont="1" applyFill="1" applyBorder="1" applyAlignment="1">
      <alignment horizontal="left" vertical="center"/>
    </xf>
    <xf numFmtId="0" fontId="21" fillId="4" borderId="36" xfId="2" applyFont="1" applyFill="1" applyBorder="1" applyAlignment="1">
      <alignment horizontal="left" vertical="center"/>
    </xf>
    <xf numFmtId="0" fontId="63" fillId="0" borderId="72" xfId="2" applyFont="1" applyFill="1" applyBorder="1" applyAlignment="1">
      <alignment horizontal="left" vertical="center"/>
    </xf>
    <xf numFmtId="0" fontId="63" fillId="0" borderId="39" xfId="2" applyFont="1" applyFill="1" applyBorder="1" applyAlignment="1">
      <alignment horizontal="left" vertical="center"/>
    </xf>
    <xf numFmtId="0" fontId="98" fillId="16" borderId="39" xfId="2" applyFont="1" applyFill="1" applyBorder="1" applyAlignment="1" applyProtection="1">
      <alignment horizontal="left" vertical="center"/>
    </xf>
    <xf numFmtId="0" fontId="21" fillId="0" borderId="39" xfId="2" applyFont="1" applyFill="1" applyBorder="1" applyAlignment="1">
      <alignment horizontal="left" vertical="center"/>
    </xf>
    <xf numFmtId="0" fontId="21" fillId="0" borderId="39" xfId="2" applyFont="1" applyFill="1" applyBorder="1" applyAlignment="1" applyProtection="1">
      <alignment horizontal="left" vertical="center"/>
    </xf>
    <xf numFmtId="0" fontId="97" fillId="13" borderId="156" xfId="2" applyFont="1" applyFill="1" applyBorder="1" applyAlignment="1">
      <alignment horizontal="center" vertical="center"/>
    </xf>
    <xf numFmtId="0" fontId="21" fillId="4" borderId="83" xfId="2" applyFont="1" applyFill="1" applyBorder="1" applyAlignment="1">
      <alignment horizontal="left" vertical="center"/>
    </xf>
    <xf numFmtId="0" fontId="21" fillId="4" borderId="87" xfId="2" applyFont="1" applyFill="1" applyBorder="1" applyAlignment="1">
      <alignment horizontal="left" vertical="center"/>
    </xf>
    <xf numFmtId="0" fontId="21" fillId="4" borderId="83" xfId="2" applyFont="1" applyFill="1" applyBorder="1" applyAlignment="1">
      <alignment horizontal="left" vertical="center"/>
    </xf>
    <xf numFmtId="0" fontId="21" fillId="4" borderId="87" xfId="2" applyFont="1" applyFill="1" applyBorder="1" applyAlignment="1">
      <alignment horizontal="left" vertical="center"/>
    </xf>
    <xf numFmtId="0" fontId="21" fillId="4" borderId="43" xfId="2" applyFont="1" applyFill="1" applyBorder="1" applyAlignment="1">
      <alignment horizontal="left" vertical="center"/>
    </xf>
    <xf numFmtId="164" fontId="21" fillId="5" borderId="43" xfId="3" applyNumberFormat="1" applyFont="1" applyFill="1" applyBorder="1" applyAlignment="1">
      <alignment horizontal="center" vertical="center"/>
    </xf>
    <xf numFmtId="164" fontId="22" fillId="4" borderId="41" xfId="3" applyNumberFormat="1" applyFont="1" applyFill="1" applyBorder="1" applyAlignment="1">
      <alignment horizontal="right" vertical="center"/>
    </xf>
    <xf numFmtId="164" fontId="22" fillId="4" borderId="42" xfId="3" applyNumberFormat="1" applyFont="1" applyFill="1" applyBorder="1" applyAlignment="1">
      <alignment horizontal="center" vertical="center"/>
    </xf>
    <xf numFmtId="0" fontId="79" fillId="4" borderId="43" xfId="2" applyFont="1" applyFill="1" applyBorder="1" applyAlignment="1" applyProtection="1">
      <alignment horizontal="center" vertical="center" wrapText="1"/>
      <protection locked="0"/>
    </xf>
    <xf numFmtId="0" fontId="63" fillId="0" borderId="93" xfId="2" applyFont="1" applyFill="1" applyBorder="1" applyAlignment="1">
      <alignment horizontal="right" vertical="center"/>
    </xf>
    <xf numFmtId="0" fontId="63" fillId="0" borderId="94" xfId="2" applyFont="1" applyFill="1" applyBorder="1" applyAlignment="1">
      <alignment horizontal="left" vertical="center"/>
    </xf>
    <xf numFmtId="164" fontId="63" fillId="5" borderId="95" xfId="3" applyNumberFormat="1" applyFont="1" applyFill="1" applyBorder="1" applyAlignment="1">
      <alignment horizontal="center" vertical="center"/>
    </xf>
    <xf numFmtId="164" fontId="65" fillId="0" borderId="93" xfId="3" applyNumberFormat="1" applyFont="1" applyFill="1" applyBorder="1" applyAlignment="1">
      <alignment horizontal="right" vertical="center"/>
    </xf>
    <xf numFmtId="164" fontId="65" fillId="0" borderId="94" xfId="3" applyNumberFormat="1" applyFont="1" applyFill="1" applyBorder="1" applyAlignment="1">
      <alignment horizontal="center" vertical="center"/>
    </xf>
    <xf numFmtId="0" fontId="81" fillId="0" borderId="74" xfId="2" applyFont="1" applyFill="1" applyBorder="1" applyAlignment="1" applyProtection="1">
      <alignment horizontal="center" vertical="center" wrapText="1"/>
      <protection locked="0"/>
    </xf>
    <xf numFmtId="0" fontId="63" fillId="0" borderId="51" xfId="2" applyFont="1" applyFill="1" applyBorder="1" applyAlignment="1" applyProtection="1">
      <alignment horizontal="right" vertical="center"/>
    </xf>
    <xf numFmtId="164" fontId="63" fillId="5" borderId="49" xfId="3" applyNumberFormat="1" applyFont="1" applyFill="1" applyBorder="1" applyAlignment="1" applyProtection="1">
      <alignment horizontal="center" vertical="center"/>
    </xf>
    <xf numFmtId="164" fontId="65" fillId="0" borderId="52" xfId="3" applyNumberFormat="1" applyFont="1" applyFill="1" applyBorder="1" applyAlignment="1" applyProtection="1">
      <alignment horizontal="right" vertical="center"/>
    </xf>
    <xf numFmtId="164" fontId="65" fillId="0" borderId="68" xfId="3" applyNumberFormat="1" applyFont="1" applyFill="1" applyBorder="1" applyAlignment="1" applyProtection="1">
      <alignment horizontal="left" vertical="center"/>
    </xf>
    <xf numFmtId="0" fontId="81" fillId="0" borderId="35" xfId="2" applyFont="1" applyFill="1" applyBorder="1" applyAlignment="1" applyProtection="1">
      <alignment horizontal="center" vertical="center" wrapText="1"/>
      <protection locked="0"/>
    </xf>
    <xf numFmtId="44" fontId="81" fillId="0" borderId="35" xfId="3" applyNumberFormat="1" applyFont="1" applyFill="1" applyBorder="1" applyAlignment="1" applyProtection="1">
      <alignment horizontal="right" vertical="center" wrapText="1"/>
    </xf>
    <xf numFmtId="0" fontId="81" fillId="0" borderId="104" xfId="2" applyFont="1" applyFill="1" applyBorder="1" applyAlignment="1" applyProtection="1">
      <alignment horizontal="center" vertical="center" wrapText="1"/>
      <protection locked="0"/>
    </xf>
    <xf numFmtId="44" fontId="81" fillId="0" borderId="104" xfId="3" applyNumberFormat="1" applyFont="1" applyFill="1" applyBorder="1" applyAlignment="1" applyProtection="1">
      <alignment horizontal="right" vertical="center" wrapText="1"/>
    </xf>
    <xf numFmtId="0" fontId="81" fillId="0" borderId="38" xfId="2" applyFont="1" applyFill="1" applyBorder="1" applyAlignment="1" applyProtection="1">
      <alignment horizontal="center" vertical="center" wrapText="1"/>
      <protection locked="0"/>
    </xf>
    <xf numFmtId="44" fontId="81" fillId="0" borderId="38" xfId="3" applyNumberFormat="1" applyFont="1" applyFill="1" applyBorder="1" applyAlignment="1" applyProtection="1">
      <alignment horizontal="right" vertical="center" wrapText="1"/>
    </xf>
    <xf numFmtId="0" fontId="98" fillId="16" borderId="54" xfId="2" applyFont="1" applyFill="1" applyBorder="1" applyAlignment="1" applyProtection="1">
      <alignment vertical="center"/>
    </xf>
    <xf numFmtId="164" fontId="98" fillId="16" borderId="129" xfId="3" applyNumberFormat="1" applyFont="1" applyFill="1" applyBorder="1" applyAlignment="1" applyProtection="1">
      <alignment horizontal="center" vertical="center"/>
    </xf>
    <xf numFmtId="0" fontId="98" fillId="16" borderId="167" xfId="2" applyFont="1" applyFill="1" applyBorder="1" applyAlignment="1" applyProtection="1">
      <alignment vertical="center"/>
    </xf>
    <xf numFmtId="0" fontId="98" fillId="16" borderId="45" xfId="2" applyFont="1" applyFill="1" applyBorder="1" applyAlignment="1" applyProtection="1">
      <alignment vertical="center"/>
    </xf>
    <xf numFmtId="0" fontId="98" fillId="16" borderId="167" xfId="2" applyFont="1" applyFill="1" applyBorder="1" applyAlignment="1" applyProtection="1">
      <alignment horizontal="right" vertical="center"/>
    </xf>
    <xf numFmtId="164" fontId="100" fillId="16" borderId="167" xfId="3" applyNumberFormat="1" applyFont="1" applyFill="1" applyBorder="1" applyAlignment="1" applyProtection="1">
      <alignment horizontal="right" vertical="center"/>
    </xf>
    <xf numFmtId="164" fontId="100" fillId="16" borderId="45" xfId="3" applyNumberFormat="1" applyFont="1" applyFill="1" applyBorder="1" applyAlignment="1" applyProtection="1">
      <alignment horizontal="left" vertical="center"/>
    </xf>
    <xf numFmtId="0" fontId="101" fillId="16" borderId="46" xfId="2" applyFont="1" applyFill="1" applyBorder="1" applyAlignment="1" applyProtection="1">
      <alignment horizontal="center" vertical="center" wrapText="1"/>
    </xf>
    <xf numFmtId="44" fontId="101" fillId="16" borderId="206" xfId="3" applyNumberFormat="1" applyFont="1" applyFill="1" applyBorder="1" applyAlignment="1" applyProtection="1">
      <alignment horizontal="right" vertical="center" wrapText="1"/>
    </xf>
    <xf numFmtId="0" fontId="63" fillId="0" borderId="131" xfId="0" applyFont="1" applyFill="1" applyBorder="1" applyAlignment="1" applyProtection="1">
      <alignment horizontal="left" vertical="center"/>
    </xf>
    <xf numFmtId="0" fontId="90" fillId="0" borderId="132" xfId="2" applyFont="1" applyFill="1" applyBorder="1" applyAlignment="1" applyProtection="1">
      <alignment vertical="center"/>
    </xf>
    <xf numFmtId="0" fontId="2" fillId="0" borderId="0" xfId="2" applyFont="1"/>
    <xf numFmtId="0" fontId="63" fillId="0" borderId="72" xfId="2" applyFont="1" applyFill="1" applyBorder="1" applyAlignment="1">
      <alignment horizontal="right" vertical="center"/>
    </xf>
    <xf numFmtId="0" fontId="63" fillId="0" borderId="73" xfId="2" applyFont="1" applyFill="1" applyBorder="1" applyAlignment="1">
      <alignment horizontal="left" vertical="center"/>
    </xf>
    <xf numFmtId="164" fontId="63" fillId="5" borderId="55" xfId="2" applyNumberFormat="1" applyFont="1" applyFill="1" applyBorder="1" applyAlignment="1">
      <alignment horizontal="center" vertical="center"/>
    </xf>
    <xf numFmtId="164" fontId="65" fillId="0" borderId="99" xfId="2" applyNumberFormat="1" applyFont="1" applyFill="1" applyBorder="1" applyAlignment="1">
      <alignment horizontal="right" vertical="center"/>
    </xf>
    <xf numFmtId="164" fontId="65" fillId="0" borderId="154" xfId="2" applyNumberFormat="1" applyFont="1" applyFill="1" applyBorder="1" applyAlignment="1">
      <alignment horizontal="center" vertical="center"/>
    </xf>
    <xf numFmtId="0" fontId="81" fillId="0" borderId="155" xfId="2" applyFont="1" applyFill="1" applyBorder="1" applyAlignment="1" applyProtection="1">
      <alignment horizontal="center" vertical="center" wrapText="1"/>
      <protection locked="0"/>
    </xf>
    <xf numFmtId="44" fontId="81" fillId="0" borderId="154" xfId="3" applyNumberFormat="1" applyFont="1" applyFill="1" applyBorder="1" applyAlignment="1">
      <alignment horizontal="right" vertical="center" wrapText="1"/>
    </xf>
    <xf numFmtId="0" fontId="21" fillId="6" borderId="47" xfId="2" applyFont="1" applyFill="1" applyBorder="1" applyAlignment="1">
      <alignment horizontal="left" vertical="center"/>
    </xf>
    <xf numFmtId="164" fontId="21" fillId="5" borderId="48" xfId="2" applyNumberFormat="1" applyFont="1" applyFill="1" applyBorder="1" applyAlignment="1">
      <alignment horizontal="center" vertical="center"/>
    </xf>
    <xf numFmtId="0" fontId="79" fillId="6" borderId="102" xfId="2" applyFont="1" applyFill="1" applyBorder="1" applyAlignment="1" applyProtection="1">
      <alignment horizontal="center" vertical="center" wrapText="1"/>
      <protection locked="0"/>
    </xf>
    <xf numFmtId="44" fontId="79" fillId="6" borderId="98" xfId="3" applyNumberFormat="1" applyFont="1" applyFill="1" applyBorder="1" applyAlignment="1">
      <alignment horizontal="right" vertical="center" wrapText="1"/>
    </xf>
    <xf numFmtId="44" fontId="79" fillId="6" borderId="37" xfId="3" applyNumberFormat="1" applyFont="1" applyFill="1" applyBorder="1" applyAlignment="1">
      <alignment horizontal="right" vertical="center" wrapText="1"/>
    </xf>
    <xf numFmtId="0" fontId="21" fillId="6" borderId="41" xfId="2" applyFont="1" applyFill="1" applyBorder="1" applyAlignment="1">
      <alignment horizontal="left" vertical="center"/>
    </xf>
    <xf numFmtId="0" fontId="21" fillId="6" borderId="41" xfId="2" applyFont="1" applyFill="1" applyBorder="1" applyAlignment="1">
      <alignment horizontal="right" vertical="center"/>
    </xf>
    <xf numFmtId="0" fontId="21" fillId="6" borderId="42" xfId="2" applyFont="1" applyFill="1" applyBorder="1" applyAlignment="1">
      <alignment horizontal="left" vertical="center"/>
    </xf>
    <xf numFmtId="164" fontId="21" fillId="5" borderId="77" xfId="2" applyNumberFormat="1" applyFont="1" applyFill="1" applyBorder="1" applyAlignment="1">
      <alignment horizontal="center" vertical="center"/>
    </xf>
    <xf numFmtId="164" fontId="22" fillId="6" borderId="41" xfId="2" applyNumberFormat="1" applyFont="1" applyFill="1" applyBorder="1" applyAlignment="1">
      <alignment horizontal="right" vertical="center"/>
    </xf>
    <xf numFmtId="164" fontId="22" fillId="6" borderId="42" xfId="2" applyNumberFormat="1" applyFont="1" applyFill="1" applyBorder="1" applyAlignment="1">
      <alignment horizontal="center" vertical="center"/>
    </xf>
    <xf numFmtId="44" fontId="79" fillId="6" borderId="42" xfId="3" applyNumberFormat="1" applyFont="1" applyFill="1" applyBorder="1" applyAlignment="1">
      <alignment horizontal="right" vertical="center" wrapText="1"/>
    </xf>
    <xf numFmtId="0" fontId="98" fillId="16" borderId="228" xfId="0" applyFont="1" applyFill="1" applyBorder="1" applyAlignment="1" applyProtection="1">
      <alignment horizontal="left" vertical="center"/>
    </xf>
    <xf numFmtId="0" fontId="28" fillId="4" borderId="228" xfId="0" applyFont="1" applyFill="1" applyBorder="1" applyAlignment="1">
      <alignment horizontal="left" vertical="center"/>
    </xf>
    <xf numFmtId="0" fontId="28" fillId="4" borderId="226" xfId="0" applyFont="1" applyFill="1" applyBorder="1" applyAlignment="1">
      <alignment horizontal="left" vertical="center"/>
    </xf>
    <xf numFmtId="0" fontId="28" fillId="4" borderId="218" xfId="0" applyFont="1" applyFill="1" applyBorder="1" applyAlignment="1">
      <alignment horizontal="left" vertical="center"/>
    </xf>
    <xf numFmtId="0" fontId="20" fillId="4" borderId="196" xfId="2" applyFont="1" applyFill="1" applyBorder="1" applyAlignment="1">
      <alignment vertical="center"/>
    </xf>
    <xf numFmtId="0" fontId="21" fillId="4" borderId="186" xfId="2" applyFont="1" applyFill="1" applyBorder="1" applyAlignment="1">
      <alignment horizontal="right" vertical="center"/>
    </xf>
    <xf numFmtId="0" fontId="21" fillId="4" borderId="228" xfId="0" applyFont="1" applyFill="1" applyBorder="1" applyAlignment="1">
      <alignment horizontal="left" vertical="center"/>
    </xf>
    <xf numFmtId="0" fontId="98" fillId="16" borderId="232" xfId="2" applyFont="1" applyFill="1" applyBorder="1" applyAlignment="1" applyProtection="1">
      <alignment vertical="center"/>
    </xf>
    <xf numFmtId="0" fontId="108" fillId="16" borderId="52" xfId="2" applyFont="1" applyFill="1" applyBorder="1" applyProtection="1"/>
    <xf numFmtId="0" fontId="101" fillId="16" borderId="168" xfId="2" applyFont="1" applyFill="1" applyBorder="1" applyAlignment="1" applyProtection="1">
      <alignment horizontal="center" vertical="center" wrapText="1"/>
      <protection locked="0"/>
    </xf>
    <xf numFmtId="0" fontId="21" fillId="0" borderId="198" xfId="0" applyFont="1" applyFill="1" applyBorder="1" applyAlignment="1" applyProtection="1">
      <alignment horizontal="left" vertical="center"/>
    </xf>
    <xf numFmtId="0" fontId="20" fillId="0" borderId="159" xfId="2" applyFont="1" applyFill="1" applyBorder="1" applyAlignment="1" applyProtection="1">
      <alignment vertical="center"/>
    </xf>
    <xf numFmtId="0" fontId="21" fillId="0" borderId="233" xfId="0" applyFont="1" applyFill="1" applyBorder="1" applyAlignment="1" applyProtection="1">
      <alignment horizontal="left" vertical="center"/>
    </xf>
    <xf numFmtId="0" fontId="21" fillId="0" borderId="188" xfId="0" applyFont="1" applyFill="1" applyBorder="1" applyAlignment="1" applyProtection="1">
      <alignment horizontal="left"/>
    </xf>
    <xf numFmtId="0" fontId="20" fillId="0" borderId="132" xfId="2" applyFont="1" applyBorder="1" applyAlignment="1">
      <alignment vertical="center"/>
    </xf>
    <xf numFmtId="0" fontId="20" fillId="0" borderId="132" xfId="2" applyFont="1" applyFill="1" applyBorder="1" applyAlignment="1">
      <alignment vertical="center"/>
    </xf>
    <xf numFmtId="164" fontId="63" fillId="12" borderId="102" xfId="3" applyNumberFormat="1" applyFont="1" applyFill="1" applyBorder="1" applyAlignment="1">
      <alignment horizontal="center" vertical="center"/>
    </xf>
    <xf numFmtId="164" fontId="100" fillId="16" borderId="88" xfId="3" applyNumberFormat="1" applyFont="1" applyFill="1" applyBorder="1" applyAlignment="1" applyProtection="1">
      <alignment horizontal="right" vertical="center"/>
    </xf>
    <xf numFmtId="164" fontId="100" fillId="16" borderId="50" xfId="3" applyNumberFormat="1" applyFont="1" applyFill="1" applyBorder="1" applyAlignment="1" applyProtection="1">
      <alignment horizontal="left" vertical="center"/>
    </xf>
    <xf numFmtId="0" fontId="101" fillId="16" borderId="49" xfId="2" applyFont="1" applyFill="1" applyBorder="1" applyAlignment="1" applyProtection="1">
      <alignment horizontal="center" vertical="center" wrapText="1"/>
    </xf>
    <xf numFmtId="44" fontId="101" fillId="16" borderId="207" xfId="3" applyNumberFormat="1" applyFont="1" applyFill="1" applyBorder="1" applyAlignment="1" applyProtection="1">
      <alignment horizontal="right" vertical="center" wrapText="1"/>
    </xf>
    <xf numFmtId="0" fontId="21" fillId="0" borderId="177" xfId="0" applyFont="1" applyFill="1" applyBorder="1" applyAlignment="1">
      <alignment horizontal="left" vertical="center"/>
    </xf>
    <xf numFmtId="0" fontId="98" fillId="16" borderId="234" xfId="2" applyFont="1" applyFill="1" applyBorder="1" applyAlignment="1" applyProtection="1">
      <alignment vertical="center"/>
    </xf>
    <xf numFmtId="0" fontId="98" fillId="16" borderId="230" xfId="2" applyFont="1" applyFill="1" applyBorder="1" applyAlignment="1" applyProtection="1">
      <alignment horizontal="right" vertical="center"/>
    </xf>
    <xf numFmtId="0" fontId="98" fillId="16" borderId="154" xfId="2" applyFont="1" applyFill="1" applyBorder="1" applyAlignment="1" applyProtection="1">
      <alignment horizontal="left" vertical="center"/>
    </xf>
    <xf numFmtId="164" fontId="98" fillId="16" borderId="155" xfId="3" applyNumberFormat="1" applyFont="1" applyFill="1" applyBorder="1" applyAlignment="1" applyProtection="1">
      <alignment horizontal="center" vertical="center"/>
    </xf>
    <xf numFmtId="164" fontId="100" fillId="16" borderId="230" xfId="3" applyNumberFormat="1" applyFont="1" applyFill="1" applyBorder="1" applyAlignment="1" applyProtection="1">
      <alignment horizontal="right" vertical="center"/>
    </xf>
    <xf numFmtId="164" fontId="100" fillId="16" borderId="154" xfId="3" applyNumberFormat="1" applyFont="1" applyFill="1" applyBorder="1" applyAlignment="1" applyProtection="1">
      <alignment horizontal="left" vertical="center"/>
    </xf>
    <xf numFmtId="0" fontId="101" fillId="16" borderId="155" xfId="2" applyFont="1" applyFill="1" applyBorder="1" applyAlignment="1" applyProtection="1">
      <alignment horizontal="center" vertical="center" wrapText="1"/>
    </xf>
    <xf numFmtId="44" fontId="101" fillId="16" borderId="231" xfId="3" applyNumberFormat="1" applyFont="1" applyFill="1" applyBorder="1" applyAlignment="1" applyProtection="1">
      <alignment horizontal="right" vertical="center" wrapText="1"/>
    </xf>
    <xf numFmtId="0" fontId="98" fillId="16" borderId="132" xfId="2" applyFont="1" applyFill="1" applyBorder="1" applyAlignment="1" applyProtection="1">
      <alignment vertical="center"/>
    </xf>
    <xf numFmtId="0" fontId="21" fillId="4" borderId="188" xfId="0" applyFont="1" applyFill="1" applyBorder="1" applyAlignment="1">
      <alignment horizontal="left" vertical="center"/>
    </xf>
    <xf numFmtId="0" fontId="21" fillId="4" borderId="221" xfId="0" applyFont="1" applyFill="1" applyBorder="1" applyAlignment="1">
      <alignment horizontal="left" vertical="center"/>
    </xf>
    <xf numFmtId="0" fontId="98" fillId="16" borderId="87" xfId="2" applyFont="1" applyFill="1" applyBorder="1" applyAlignment="1" applyProtection="1">
      <alignment horizontal="left" vertical="center"/>
    </xf>
    <xf numFmtId="0" fontId="98" fillId="16" borderId="38" xfId="2" applyFont="1" applyFill="1" applyBorder="1" applyAlignment="1" applyProtection="1">
      <alignment vertical="center"/>
    </xf>
    <xf numFmtId="0" fontId="98" fillId="16" borderId="36" xfId="2" applyFont="1" applyFill="1" applyBorder="1" applyAlignment="1" applyProtection="1">
      <alignment horizontal="right" vertical="center"/>
    </xf>
    <xf numFmtId="0" fontId="98" fillId="16" borderId="37" xfId="2" applyFont="1" applyFill="1" applyBorder="1" applyAlignment="1" applyProtection="1">
      <alignment horizontal="left" vertical="center"/>
    </xf>
    <xf numFmtId="164" fontId="98" fillId="19" borderId="38" xfId="2" applyNumberFormat="1" applyFont="1" applyFill="1" applyBorder="1" applyAlignment="1" applyProtection="1">
      <alignment horizontal="center" vertical="center"/>
    </xf>
    <xf numFmtId="164" fontId="100" fillId="16" borderId="36" xfId="2" applyNumberFormat="1" applyFont="1" applyFill="1" applyBorder="1" applyAlignment="1" applyProtection="1">
      <alignment horizontal="right" vertical="center"/>
    </xf>
    <xf numFmtId="164" fontId="100" fillId="16" borderId="37" xfId="2" applyNumberFormat="1" applyFont="1" applyFill="1" applyBorder="1" applyAlignment="1" applyProtection="1">
      <alignment horizontal="center" vertical="center"/>
    </xf>
    <xf numFmtId="0" fontId="57" fillId="0" borderId="0" xfId="2" applyFont="1" applyAlignment="1">
      <alignment horizontal="left" vertical="center" wrapText="1"/>
    </xf>
    <xf numFmtId="0" fontId="20" fillId="0" borderId="103" xfId="2" applyFont="1" applyBorder="1" applyAlignment="1">
      <alignment horizontal="center" vertical="center" textRotation="90" wrapText="1"/>
    </xf>
    <xf numFmtId="0" fontId="20" fillId="0" borderId="35" xfId="2" applyFont="1" applyBorder="1" applyAlignment="1">
      <alignment horizontal="center" vertical="center" textRotation="90" wrapText="1"/>
    </xf>
    <xf numFmtId="0" fontId="20" fillId="0" borderId="76" xfId="2" applyFont="1" applyBorder="1" applyAlignment="1">
      <alignment horizontal="center" vertical="center" textRotation="90" wrapText="1"/>
    </xf>
    <xf numFmtId="0" fontId="69" fillId="14" borderId="84" xfId="2" applyFont="1" applyFill="1" applyBorder="1" applyAlignment="1" applyProtection="1">
      <alignment horizontal="left" vertical="center" wrapText="1"/>
      <protection locked="0"/>
    </xf>
    <xf numFmtId="0" fontId="40" fillId="0" borderId="106" xfId="2" applyFont="1" applyBorder="1" applyAlignment="1">
      <alignment horizontal="left" vertical="center" wrapText="1" indent="1"/>
    </xf>
    <xf numFmtId="0" fontId="40" fillId="0" borderId="0" xfId="2" applyFont="1" applyAlignment="1">
      <alignment horizontal="left" vertical="center" wrapText="1" indent="1"/>
    </xf>
    <xf numFmtId="0" fontId="21" fillId="4" borderId="153" xfId="2" applyFont="1" applyFill="1" applyBorder="1" applyAlignment="1">
      <alignment vertical="center"/>
    </xf>
    <xf numFmtId="0" fontId="21" fillId="4" borderId="87" xfId="2" applyFont="1" applyFill="1" applyBorder="1" applyAlignment="1">
      <alignment vertical="center"/>
    </xf>
    <xf numFmtId="0" fontId="21" fillId="4" borderId="222" xfId="2" applyFont="1" applyFill="1" applyBorder="1" applyAlignment="1">
      <alignment vertical="center"/>
    </xf>
    <xf numFmtId="0" fontId="21" fillId="4" borderId="180" xfId="2" applyFont="1" applyFill="1" applyBorder="1" applyAlignment="1">
      <alignment vertical="center"/>
    </xf>
    <xf numFmtId="0" fontId="21" fillId="4" borderId="47" xfId="2" applyFont="1" applyFill="1" applyBorder="1" applyAlignment="1">
      <alignment horizontal="left" vertical="center"/>
    </xf>
    <xf numFmtId="0" fontId="21" fillId="4" borderId="101" xfId="2" applyFont="1" applyFill="1" applyBorder="1" applyAlignment="1">
      <alignment horizontal="left" vertical="center"/>
    </xf>
    <xf numFmtId="0" fontId="20" fillId="0" borderId="103" xfId="2" applyFont="1" applyBorder="1" applyAlignment="1">
      <alignment horizontal="center" vertical="center" textRotation="90"/>
    </xf>
    <xf numFmtId="0" fontId="20" fillId="0" borderId="35" xfId="2" applyFont="1" applyBorder="1" applyAlignment="1">
      <alignment horizontal="center" vertical="center" textRotation="90"/>
    </xf>
    <xf numFmtId="0" fontId="20" fillId="0" borderId="76" xfId="2" applyFont="1" applyBorder="1" applyAlignment="1">
      <alignment horizontal="center" vertical="center" textRotation="90"/>
    </xf>
    <xf numFmtId="0" fontId="114" fillId="0" borderId="103" xfId="2" applyFont="1" applyBorder="1" applyAlignment="1">
      <alignment horizontal="center" vertical="center" textRotation="90" wrapText="1"/>
    </xf>
    <xf numFmtId="0" fontId="114" fillId="0" borderId="35" xfId="2" applyFont="1" applyBorder="1" applyAlignment="1">
      <alignment horizontal="center" vertical="center" textRotation="90" wrapText="1"/>
    </xf>
    <xf numFmtId="0" fontId="114" fillId="0" borderId="76" xfId="2" applyFont="1" applyBorder="1" applyAlignment="1">
      <alignment horizontal="center" vertical="center" textRotation="90" wrapText="1"/>
    </xf>
    <xf numFmtId="0" fontId="63" fillId="0" borderId="36" xfId="2" applyFont="1" applyFill="1" applyBorder="1" applyAlignment="1">
      <alignment horizontal="left" vertical="center"/>
    </xf>
    <xf numFmtId="0" fontId="63" fillId="0" borderId="2" xfId="2" applyFont="1" applyFill="1" applyBorder="1" applyAlignment="1">
      <alignment horizontal="left" vertical="center"/>
    </xf>
    <xf numFmtId="0" fontId="63" fillId="0" borderId="39" xfId="2" applyFont="1" applyFill="1" applyBorder="1" applyAlignment="1">
      <alignment horizontal="left" vertical="center"/>
    </xf>
    <xf numFmtId="0" fontId="20" fillId="0" borderId="104" xfId="2" applyFont="1" applyBorder="1" applyAlignment="1">
      <alignment horizontal="center" vertical="center" textRotation="90" wrapText="1"/>
    </xf>
    <xf numFmtId="0" fontId="20" fillId="0" borderId="69" xfId="2" applyFont="1" applyBorder="1" applyAlignment="1">
      <alignment horizontal="center" vertical="center" textRotation="90" wrapText="1"/>
    </xf>
    <xf numFmtId="0" fontId="20" fillId="0" borderId="38" xfId="2" applyFont="1" applyBorder="1" applyAlignment="1">
      <alignment horizontal="center" vertical="center" textRotation="90" wrapText="1"/>
    </xf>
    <xf numFmtId="0" fontId="20" fillId="0" borderId="43" xfId="2" applyFont="1" applyBorder="1" applyAlignment="1">
      <alignment horizontal="center" vertical="center" textRotation="90" wrapText="1"/>
    </xf>
    <xf numFmtId="0" fontId="20" fillId="0" borderId="146" xfId="2" applyFont="1" applyBorder="1" applyAlignment="1">
      <alignment horizontal="center" vertical="center" textRotation="90" wrapText="1"/>
    </xf>
    <xf numFmtId="0" fontId="20" fillId="0" borderId="147" xfId="2" applyFont="1" applyBorder="1" applyAlignment="1">
      <alignment horizontal="center" vertical="center" textRotation="90" wrapText="1"/>
    </xf>
    <xf numFmtId="0" fontId="20" fillId="0" borderId="148" xfId="2" applyFont="1" applyBorder="1" applyAlignment="1">
      <alignment horizontal="center" vertical="center" textRotation="90" wrapText="1"/>
    </xf>
    <xf numFmtId="0" fontId="23" fillId="12" borderId="78" xfId="2" applyFont="1" applyFill="1" applyBorder="1" applyAlignment="1">
      <alignment horizontal="center" vertical="center"/>
    </xf>
    <xf numFmtId="0" fontId="23" fillId="12" borderId="79" xfId="2" applyFont="1" applyFill="1" applyBorder="1" applyAlignment="1">
      <alignment horizontal="center" vertical="center"/>
    </xf>
    <xf numFmtId="0" fontId="23" fillId="12" borderId="80" xfId="2" applyFont="1" applyFill="1" applyBorder="1" applyAlignment="1">
      <alignment horizontal="center" vertical="center"/>
    </xf>
    <xf numFmtId="0" fontId="28" fillId="4" borderId="36" xfId="0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left" vertical="center"/>
    </xf>
    <xf numFmtId="0" fontId="28" fillId="4" borderId="37" xfId="0" applyFont="1" applyFill="1" applyBorder="1" applyAlignment="1">
      <alignment horizontal="left" vertical="center"/>
    </xf>
    <xf numFmtId="0" fontId="63" fillId="0" borderId="41" xfId="0" applyFont="1" applyFill="1" applyBorder="1" applyAlignment="1">
      <alignment horizontal="left" vertical="center"/>
    </xf>
    <xf numFmtId="0" fontId="63" fillId="0" borderId="44" xfId="0" applyFont="1" applyFill="1" applyBorder="1" applyAlignment="1">
      <alignment horizontal="left" vertical="center"/>
    </xf>
    <xf numFmtId="0" fontId="63" fillId="0" borderId="42" xfId="0" applyFont="1" applyFill="1" applyBorder="1" applyAlignment="1">
      <alignment horizontal="left" vertical="center"/>
    </xf>
    <xf numFmtId="0" fontId="63" fillId="0" borderId="51" xfId="0" applyFont="1" applyFill="1" applyBorder="1" applyAlignment="1" applyProtection="1">
      <alignment horizontal="left" vertical="center"/>
    </xf>
    <xf numFmtId="0" fontId="63" fillId="0" borderId="52" xfId="0" applyFont="1" applyFill="1" applyBorder="1" applyAlignment="1" applyProtection="1">
      <alignment horizontal="left" vertical="center"/>
    </xf>
    <xf numFmtId="0" fontId="63" fillId="0" borderId="68" xfId="0" applyFont="1" applyFill="1" applyBorder="1" applyAlignment="1" applyProtection="1">
      <alignment horizontal="left" vertical="center"/>
    </xf>
    <xf numFmtId="0" fontId="40" fillId="0" borderId="0" xfId="2" applyFont="1" applyBorder="1" applyAlignment="1">
      <alignment horizontal="left" vertical="center" wrapText="1" indent="1"/>
    </xf>
    <xf numFmtId="0" fontId="17" fillId="10" borderId="24" xfId="2" applyFont="1" applyFill="1" applyBorder="1" applyAlignment="1">
      <alignment horizontal="center" vertical="center" wrapText="1"/>
    </xf>
    <xf numFmtId="0" fontId="17" fillId="10" borderId="23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 applyProtection="1">
      <alignment horizontal="center" vertical="top" wrapText="1"/>
    </xf>
    <xf numFmtId="0" fontId="50" fillId="4" borderId="0" xfId="2" applyFont="1" applyFill="1" applyBorder="1" applyAlignment="1" applyProtection="1">
      <alignment horizontal="center" vertical="top" wrapText="1"/>
    </xf>
    <xf numFmtId="0" fontId="84" fillId="0" borderId="103" xfId="2" applyFont="1" applyBorder="1" applyAlignment="1" applyProtection="1">
      <alignment horizontal="center" vertical="center" wrapText="1"/>
    </xf>
    <xf numFmtId="0" fontId="84" fillId="0" borderId="76" xfId="2" applyFont="1" applyBorder="1" applyAlignment="1" applyProtection="1">
      <alignment horizontal="center" vertical="center" wrapText="1"/>
    </xf>
    <xf numFmtId="0" fontId="30" fillId="12" borderId="78" xfId="2" applyFont="1" applyFill="1" applyBorder="1" applyAlignment="1">
      <alignment horizontal="center" vertical="center" wrapText="1"/>
    </xf>
    <xf numFmtId="0" fontId="30" fillId="12" borderId="80" xfId="2" applyFont="1" applyFill="1" applyBorder="1" applyAlignment="1">
      <alignment horizontal="center" vertical="center" wrapText="1"/>
    </xf>
    <xf numFmtId="0" fontId="20" fillId="4" borderId="99" xfId="2" applyFont="1" applyFill="1" applyBorder="1" applyAlignment="1" applyProtection="1">
      <alignment horizontal="center" vertical="center" wrapText="1"/>
    </xf>
    <xf numFmtId="0" fontId="41" fillId="4" borderId="99" xfId="2" applyFont="1" applyFill="1" applyBorder="1" applyAlignment="1" applyProtection="1">
      <alignment horizontal="center" vertical="center" wrapText="1"/>
    </xf>
    <xf numFmtId="0" fontId="21" fillId="0" borderId="47" xfId="2" applyFont="1" applyFill="1" applyBorder="1" applyAlignment="1" applyProtection="1">
      <alignment horizontal="left" vertical="center"/>
    </xf>
    <xf numFmtId="0" fontId="21" fillId="0" borderId="101" xfId="2" applyFont="1" applyFill="1" applyBorder="1" applyAlignment="1" applyProtection="1">
      <alignment horizontal="left" vertical="center"/>
    </xf>
    <xf numFmtId="0" fontId="21" fillId="4" borderId="184" xfId="2" applyFont="1" applyFill="1" applyBorder="1" applyAlignment="1">
      <alignment horizontal="left" vertical="center"/>
    </xf>
    <xf numFmtId="0" fontId="21" fillId="4" borderId="83" xfId="2" applyFont="1" applyFill="1" applyBorder="1" applyAlignment="1">
      <alignment horizontal="left" vertical="center"/>
    </xf>
    <xf numFmtId="0" fontId="63" fillId="0" borderId="198" xfId="2" applyFont="1" applyFill="1" applyBorder="1" applyAlignment="1" applyProtection="1">
      <alignment horizontal="left" vertical="center"/>
    </xf>
    <xf numFmtId="0" fontId="63" fillId="0" borderId="172" xfId="2" applyFont="1" applyFill="1" applyBorder="1" applyAlignment="1" applyProtection="1">
      <alignment horizontal="left" vertical="center"/>
    </xf>
    <xf numFmtId="0" fontId="21" fillId="0" borderId="184" xfId="2" applyFont="1" applyFill="1" applyBorder="1" applyAlignment="1">
      <alignment horizontal="left" vertical="center"/>
    </xf>
    <xf numFmtId="0" fontId="21" fillId="0" borderId="83" xfId="2" applyFont="1" applyFill="1" applyBorder="1" applyAlignment="1">
      <alignment horizontal="left" vertical="center"/>
    </xf>
    <xf numFmtId="0" fontId="21" fillId="4" borderId="153" xfId="2" applyFont="1" applyFill="1" applyBorder="1" applyAlignment="1">
      <alignment horizontal="left" vertical="center"/>
    </xf>
    <xf numFmtId="0" fontId="21" fillId="4" borderId="87" xfId="2" applyFont="1" applyFill="1" applyBorder="1" applyAlignment="1">
      <alignment horizontal="left" vertical="center"/>
    </xf>
    <xf numFmtId="0" fontId="63" fillId="0" borderId="198" xfId="2" applyFont="1" applyFill="1" applyBorder="1" applyAlignment="1">
      <alignment horizontal="left" vertical="center"/>
    </xf>
    <xf numFmtId="0" fontId="63" fillId="0" borderId="172" xfId="2" applyFont="1" applyFill="1" applyBorder="1" applyAlignment="1">
      <alignment horizontal="left" vertical="center"/>
    </xf>
    <xf numFmtId="0" fontId="21" fillId="0" borderId="36" xfId="2" applyFont="1" applyBorder="1" applyAlignment="1">
      <alignment horizontal="left" vertical="center"/>
    </xf>
    <xf numFmtId="0" fontId="21" fillId="0" borderId="39" xfId="2" applyFont="1" applyBorder="1" applyAlignment="1">
      <alignment horizontal="left" vertical="center"/>
    </xf>
    <xf numFmtId="0" fontId="21" fillId="0" borderId="41" xfId="2" applyFont="1" applyBorder="1" applyAlignment="1">
      <alignment horizontal="left" vertical="center"/>
    </xf>
    <xf numFmtId="0" fontId="21" fillId="0" borderId="45" xfId="2" applyFont="1" applyBorder="1" applyAlignment="1">
      <alignment horizontal="left" vertical="center"/>
    </xf>
    <xf numFmtId="0" fontId="63" fillId="0" borderId="184" xfId="2" applyFont="1" applyFill="1" applyBorder="1" applyAlignment="1">
      <alignment horizontal="left" vertical="center"/>
    </xf>
    <xf numFmtId="0" fontId="63" fillId="0" borderId="83" xfId="2" applyFont="1" applyFill="1" applyBorder="1" applyAlignment="1">
      <alignment horizontal="left" vertical="center"/>
    </xf>
    <xf numFmtId="0" fontId="14" fillId="0" borderId="70" xfId="2" applyFont="1" applyBorder="1" applyAlignment="1">
      <alignment horizontal="center" vertical="center" textRotation="90" wrapText="1"/>
    </xf>
    <xf numFmtId="0" fontId="14" fillId="0" borderId="71" xfId="2" applyFont="1" applyBorder="1" applyAlignment="1">
      <alignment horizontal="center" vertical="center" textRotation="90" wrapText="1"/>
    </xf>
    <xf numFmtId="0" fontId="14" fillId="0" borderId="16" xfId="2" applyFont="1" applyBorder="1" applyAlignment="1">
      <alignment horizontal="center" vertical="center" textRotation="90" wrapText="1"/>
    </xf>
    <xf numFmtId="0" fontId="14" fillId="0" borderId="67" xfId="2" applyFont="1" applyBorder="1" applyAlignment="1">
      <alignment horizontal="center" vertical="center" textRotation="90" wrapText="1"/>
    </xf>
    <xf numFmtId="0" fontId="14" fillId="0" borderId="74" xfId="2" applyFont="1" applyBorder="1" applyAlignment="1">
      <alignment horizontal="center" vertical="center" textRotation="90" wrapText="1"/>
    </xf>
    <xf numFmtId="0" fontId="14" fillId="0" borderId="75" xfId="2" applyFont="1" applyBorder="1" applyAlignment="1">
      <alignment horizontal="center" vertical="center" textRotation="90" wrapText="1"/>
    </xf>
    <xf numFmtId="0" fontId="14" fillId="6" borderId="70" xfId="2" applyFont="1" applyFill="1" applyBorder="1" applyAlignment="1">
      <alignment horizontal="center" vertical="center" textRotation="90"/>
    </xf>
    <xf numFmtId="0" fontId="14" fillId="6" borderId="71" xfId="2" applyFont="1" applyFill="1" applyBorder="1" applyAlignment="1">
      <alignment horizontal="center" vertical="center" textRotation="90"/>
    </xf>
    <xf numFmtId="0" fontId="14" fillId="6" borderId="16" xfId="2" applyFont="1" applyFill="1" applyBorder="1" applyAlignment="1">
      <alignment horizontal="center" vertical="center" textRotation="90"/>
    </xf>
    <xf numFmtId="0" fontId="14" fillId="6" borderId="67" xfId="2" applyFont="1" applyFill="1" applyBorder="1" applyAlignment="1">
      <alignment horizontal="center" vertical="center" textRotation="90"/>
    </xf>
    <xf numFmtId="0" fontId="14" fillId="6" borderId="74" xfId="2" applyFont="1" applyFill="1" applyBorder="1" applyAlignment="1">
      <alignment horizontal="center" vertical="center" textRotation="90"/>
    </xf>
    <xf numFmtId="0" fontId="14" fillId="6" borderId="75" xfId="2" applyFont="1" applyFill="1" applyBorder="1" applyAlignment="1">
      <alignment horizontal="center" vertical="center" textRotation="90"/>
    </xf>
    <xf numFmtId="0" fontId="14" fillId="0" borderId="70" xfId="2" applyFont="1" applyBorder="1" applyAlignment="1">
      <alignment horizontal="center" vertical="center" textRotation="90"/>
    </xf>
    <xf numFmtId="0" fontId="14" fillId="0" borderId="71" xfId="2" applyFont="1" applyBorder="1" applyAlignment="1">
      <alignment horizontal="center" vertical="center" textRotation="90"/>
    </xf>
    <xf numFmtId="0" fontId="14" fillId="0" borderId="16" xfId="2" applyFont="1" applyBorder="1" applyAlignment="1">
      <alignment horizontal="center" vertical="center" textRotation="90"/>
    </xf>
    <xf numFmtId="0" fontId="14" fillId="0" borderId="67" xfId="2" applyFont="1" applyBorder="1" applyAlignment="1">
      <alignment horizontal="center" vertical="center" textRotation="90"/>
    </xf>
    <xf numFmtId="0" fontId="14" fillId="0" borderId="74" xfId="2" applyFont="1" applyBorder="1" applyAlignment="1">
      <alignment horizontal="center" vertical="center" textRotation="90"/>
    </xf>
    <xf numFmtId="0" fontId="14" fillId="0" borderId="75" xfId="2" applyFont="1" applyBorder="1" applyAlignment="1">
      <alignment horizontal="center" vertical="center" textRotation="90"/>
    </xf>
    <xf numFmtId="0" fontId="63" fillId="0" borderId="72" xfId="2" applyFont="1" applyFill="1" applyBorder="1" applyAlignment="1">
      <alignment horizontal="left" vertical="center"/>
    </xf>
    <xf numFmtId="0" fontId="63" fillId="0" borderId="99" xfId="2" applyFont="1" applyFill="1" applyBorder="1" applyAlignment="1">
      <alignment horizontal="left" vertical="center"/>
    </xf>
    <xf numFmtId="0" fontId="63" fillId="0" borderId="154" xfId="2" applyFont="1" applyFill="1" applyBorder="1" applyAlignment="1">
      <alignment horizontal="left" vertical="center"/>
    </xf>
    <xf numFmtId="0" fontId="17" fillId="3" borderId="74" xfId="2" applyFont="1" applyFill="1" applyBorder="1" applyAlignment="1">
      <alignment horizontal="center" vertical="center"/>
    </xf>
    <xf numFmtId="0" fontId="17" fillId="3" borderId="75" xfId="2" applyFont="1" applyFill="1" applyBorder="1" applyAlignment="1">
      <alignment horizontal="center" vertical="center"/>
    </xf>
    <xf numFmtId="44" fontId="29" fillId="0" borderId="103" xfId="2" applyNumberFormat="1" applyFont="1" applyBorder="1" applyAlignment="1">
      <alignment horizontal="center" vertical="center" wrapText="1"/>
    </xf>
    <xf numFmtId="44" fontId="29" fillId="0" borderId="76" xfId="2" applyNumberFormat="1" applyFont="1" applyBorder="1" applyAlignment="1">
      <alignment horizontal="center" vertical="center" wrapText="1"/>
    </xf>
    <xf numFmtId="0" fontId="85" fillId="4" borderId="0" xfId="2" applyFont="1" applyFill="1" applyAlignment="1">
      <alignment horizontal="center" wrapText="1"/>
    </xf>
    <xf numFmtId="0" fontId="43" fillId="4" borderId="0" xfId="2" applyFont="1" applyFill="1" applyAlignment="1">
      <alignment horizontal="center" wrapText="1"/>
    </xf>
    <xf numFmtId="0" fontId="87" fillId="4" borderId="0" xfId="2" applyFont="1" applyFill="1" applyBorder="1" applyAlignment="1" applyProtection="1">
      <alignment horizontal="center" vertical="center" wrapText="1"/>
    </xf>
    <xf numFmtId="0" fontId="17" fillId="3" borderId="24" xfId="2" applyFont="1" applyFill="1" applyBorder="1" applyAlignment="1">
      <alignment horizontal="center" vertical="center"/>
    </xf>
    <xf numFmtId="0" fontId="17" fillId="3" borderId="23" xfId="2" applyFont="1" applyFill="1" applyBorder="1" applyAlignment="1">
      <alignment horizontal="center" vertical="center"/>
    </xf>
    <xf numFmtId="0" fontId="17" fillId="3" borderId="24" xfId="2" applyFont="1" applyFill="1" applyBorder="1" applyAlignment="1">
      <alignment horizontal="center" vertical="center" wrapText="1"/>
    </xf>
    <xf numFmtId="0" fontId="17" fillId="3" borderId="23" xfId="2" applyFont="1" applyFill="1" applyBorder="1" applyAlignment="1">
      <alignment horizontal="center" vertical="center" wrapText="1"/>
    </xf>
    <xf numFmtId="0" fontId="23" fillId="3" borderId="93" xfId="2" applyFont="1" applyFill="1" applyBorder="1" applyAlignment="1">
      <alignment horizontal="center" vertical="center"/>
    </xf>
    <xf numFmtId="0" fontId="23" fillId="3" borderId="77" xfId="2" applyFont="1" applyFill="1" applyBorder="1" applyAlignment="1">
      <alignment horizontal="center" vertical="center"/>
    </xf>
    <xf numFmtId="0" fontId="23" fillId="3" borderId="75" xfId="2" applyFont="1" applyFill="1" applyBorder="1" applyAlignment="1">
      <alignment horizontal="center" vertical="center"/>
    </xf>
    <xf numFmtId="0" fontId="17" fillId="3" borderId="62" xfId="2" applyFont="1" applyFill="1" applyBorder="1" applyAlignment="1">
      <alignment horizontal="center" vertical="center"/>
    </xf>
    <xf numFmtId="0" fontId="17" fillId="3" borderId="63" xfId="2" applyFont="1" applyFill="1" applyBorder="1" applyAlignment="1">
      <alignment horizontal="center" vertical="center"/>
    </xf>
    <xf numFmtId="0" fontId="17" fillId="3" borderId="62" xfId="2" applyFont="1" applyFill="1" applyBorder="1" applyAlignment="1">
      <alignment horizontal="center" vertical="center" wrapText="1"/>
    </xf>
    <xf numFmtId="0" fontId="17" fillId="3" borderId="63" xfId="2" applyFont="1" applyFill="1" applyBorder="1" applyAlignment="1">
      <alignment horizontal="center" vertical="center" wrapText="1"/>
    </xf>
    <xf numFmtId="0" fontId="20" fillId="4" borderId="21" xfId="2" applyFont="1" applyFill="1" applyBorder="1" applyAlignment="1">
      <alignment horizontal="center" vertical="center" textRotation="90"/>
    </xf>
    <xf numFmtId="0" fontId="20" fillId="4" borderId="34" xfId="2" applyFont="1" applyFill="1" applyBorder="1" applyAlignment="1">
      <alignment horizontal="center" vertical="center" textRotation="90"/>
    </xf>
    <xf numFmtId="0" fontId="20" fillId="0" borderId="27" xfId="2" applyFont="1" applyBorder="1" applyAlignment="1">
      <alignment horizontal="center" vertical="center" textRotation="90"/>
    </xf>
    <xf numFmtId="0" fontId="17" fillId="12" borderId="78" xfId="2" applyFont="1" applyFill="1" applyBorder="1" applyAlignment="1">
      <alignment horizontal="center" vertical="center" wrapText="1"/>
    </xf>
    <xf numFmtId="0" fontId="17" fillId="12" borderId="80" xfId="2" applyFont="1" applyFill="1" applyBorder="1" applyAlignment="1">
      <alignment horizontal="center" vertical="center" wrapText="1"/>
    </xf>
    <xf numFmtId="0" fontId="16" fillId="4" borderId="106" xfId="2" applyFont="1" applyFill="1" applyBorder="1" applyAlignment="1" applyProtection="1">
      <alignment horizontal="center" vertical="center" wrapText="1"/>
    </xf>
    <xf numFmtId="0" fontId="16" fillId="4" borderId="0" xfId="2" applyFont="1" applyFill="1" applyBorder="1" applyAlignment="1" applyProtection="1">
      <alignment horizontal="center" vertical="center" wrapText="1"/>
    </xf>
    <xf numFmtId="0" fontId="16" fillId="4" borderId="67" xfId="2" applyFont="1" applyFill="1" applyBorder="1" applyAlignment="1" applyProtection="1">
      <alignment horizontal="center" vertical="center" wrapText="1"/>
    </xf>
    <xf numFmtId="0" fontId="20" fillId="0" borderId="70" xfId="2" applyFont="1" applyBorder="1" applyAlignment="1">
      <alignment horizontal="center" vertical="center" textRotation="90"/>
    </xf>
    <xf numFmtId="0" fontId="20" fillId="0" borderId="16" xfId="2" applyFont="1" applyBorder="1" applyAlignment="1">
      <alignment horizontal="center" vertical="center" textRotation="90"/>
    </xf>
    <xf numFmtId="0" fontId="20" fillId="0" borderId="147" xfId="2" applyFont="1" applyBorder="1" applyAlignment="1">
      <alignment horizontal="center" vertical="center" textRotation="90"/>
    </xf>
    <xf numFmtId="0" fontId="20" fillId="0" borderId="148" xfId="2" applyFont="1" applyBorder="1" applyAlignment="1">
      <alignment horizontal="center" vertical="center" textRotation="90"/>
    </xf>
    <xf numFmtId="0" fontId="7" fillId="4" borderId="52" xfId="2" applyFill="1" applyBorder="1" applyAlignment="1">
      <alignment horizontal="center"/>
    </xf>
    <xf numFmtId="0" fontId="20" fillId="6" borderId="103" xfId="2" applyFont="1" applyFill="1" applyBorder="1" applyAlignment="1">
      <alignment horizontal="center" vertical="center" textRotation="90"/>
    </xf>
    <xf numFmtId="0" fontId="20" fillId="6" borderId="35" xfId="2" applyFont="1" applyFill="1" applyBorder="1" applyAlignment="1">
      <alignment horizontal="center" vertical="center" textRotation="90"/>
    </xf>
    <xf numFmtId="0" fontId="20" fillId="6" borderId="76" xfId="2" applyFont="1" applyFill="1" applyBorder="1" applyAlignment="1">
      <alignment horizontal="center" vertical="center" textRotation="90"/>
    </xf>
    <xf numFmtId="0" fontId="17" fillId="3" borderId="74" xfId="2" applyFont="1" applyFill="1" applyBorder="1" applyAlignment="1">
      <alignment horizontal="center" vertical="center" wrapText="1"/>
    </xf>
    <xf numFmtId="0" fontId="17" fillId="3" borderId="75" xfId="2" applyFont="1" applyFill="1" applyBorder="1" applyAlignment="1">
      <alignment horizontal="center" vertical="center" wrapText="1"/>
    </xf>
    <xf numFmtId="0" fontId="21" fillId="4" borderId="51" xfId="2" applyFont="1" applyFill="1" applyBorder="1" applyAlignment="1">
      <alignment horizontal="left" vertical="center"/>
    </xf>
    <xf numFmtId="0" fontId="21" fillId="4" borderId="50" xfId="2" applyFont="1" applyFill="1" applyBorder="1" applyAlignment="1">
      <alignment horizontal="left" vertical="center"/>
    </xf>
    <xf numFmtId="0" fontId="63" fillId="0" borderId="81" xfId="2" applyFont="1" applyFill="1" applyBorder="1" applyAlignment="1">
      <alignment horizontal="left" vertical="center"/>
    </xf>
    <xf numFmtId="0" fontId="63" fillId="0" borderId="162" xfId="2" applyFont="1" applyFill="1" applyBorder="1" applyAlignment="1">
      <alignment horizontal="left" vertical="center"/>
    </xf>
    <xf numFmtId="0" fontId="63" fillId="0" borderId="166" xfId="2" applyFont="1" applyFill="1" applyBorder="1" applyAlignment="1">
      <alignment horizontal="left" vertical="center"/>
    </xf>
    <xf numFmtId="0" fontId="98" fillId="16" borderId="51" xfId="2" applyFont="1" applyFill="1" applyBorder="1" applyAlignment="1" applyProtection="1">
      <alignment horizontal="left" vertical="center"/>
    </xf>
    <xf numFmtId="0" fontId="98" fillId="16" borderId="52" xfId="2" applyFont="1" applyFill="1" applyBorder="1" applyAlignment="1" applyProtection="1">
      <alignment horizontal="left" vertical="center"/>
    </xf>
    <xf numFmtId="0" fontId="98" fillId="16" borderId="50" xfId="2" applyFont="1" applyFill="1" applyBorder="1" applyAlignment="1" applyProtection="1">
      <alignment horizontal="left" vertical="center"/>
    </xf>
    <xf numFmtId="0" fontId="98" fillId="16" borderId="52" xfId="0" applyFont="1" applyFill="1" applyBorder="1" applyAlignment="1" applyProtection="1">
      <alignment horizontal="left" vertical="center"/>
    </xf>
    <xf numFmtId="0" fontId="98" fillId="16" borderId="50" xfId="0" applyFont="1" applyFill="1" applyBorder="1" applyAlignment="1" applyProtection="1">
      <alignment horizontal="left" vertical="center"/>
    </xf>
    <xf numFmtId="0" fontId="28" fillId="4" borderId="39" xfId="0" applyFont="1" applyFill="1" applyBorder="1" applyAlignment="1">
      <alignment horizontal="left" vertical="center"/>
    </xf>
    <xf numFmtId="0" fontId="63" fillId="0" borderId="90" xfId="2" applyFont="1" applyFill="1" applyBorder="1" applyAlignment="1">
      <alignment horizontal="left" vertical="center"/>
    </xf>
    <xf numFmtId="0" fontId="63" fillId="0" borderId="91" xfId="2" applyFont="1" applyFill="1" applyBorder="1" applyAlignment="1">
      <alignment horizontal="left" vertical="center"/>
    </xf>
    <xf numFmtId="0" fontId="63" fillId="0" borderId="229" xfId="2" applyFont="1" applyFill="1" applyBorder="1" applyAlignment="1">
      <alignment horizontal="left" vertical="center"/>
    </xf>
    <xf numFmtId="0" fontId="78" fillId="14" borderId="123" xfId="2" applyFont="1" applyFill="1" applyBorder="1" applyAlignment="1" applyProtection="1">
      <alignment horizontal="center" vertical="center" wrapText="1"/>
      <protection locked="0"/>
    </xf>
    <xf numFmtId="0" fontId="71" fillId="6" borderId="113" xfId="2" applyFont="1" applyFill="1" applyBorder="1" applyAlignment="1" applyProtection="1">
      <alignment horizontal="center" vertical="center"/>
    </xf>
    <xf numFmtId="0" fontId="71" fillId="6" borderId="114" xfId="2" applyFont="1" applyFill="1" applyBorder="1" applyAlignment="1" applyProtection="1">
      <alignment horizontal="center" vertical="center"/>
    </xf>
    <xf numFmtId="0" fontId="71" fillId="6" borderId="115" xfId="2" applyFont="1" applyFill="1" applyBorder="1" applyAlignment="1" applyProtection="1">
      <alignment horizontal="center" vertical="center"/>
    </xf>
    <xf numFmtId="0" fontId="72" fillId="6" borderId="111" xfId="2" applyFont="1" applyFill="1" applyBorder="1" applyAlignment="1" applyProtection="1">
      <alignment horizontal="center" vertical="center" wrapText="1"/>
    </xf>
    <xf numFmtId="0" fontId="72" fillId="6" borderId="17" xfId="2" applyFont="1" applyFill="1" applyBorder="1" applyAlignment="1" applyProtection="1">
      <alignment horizontal="center" vertical="center" wrapText="1"/>
    </xf>
    <xf numFmtId="0" fontId="72" fillId="6" borderId="112" xfId="2" applyFont="1" applyFill="1" applyBorder="1" applyAlignment="1" applyProtection="1">
      <alignment horizontal="center" vertical="center" wrapText="1"/>
    </xf>
    <xf numFmtId="0" fontId="74" fillId="6" borderId="0" xfId="2" applyFont="1" applyFill="1" applyBorder="1" applyAlignment="1" applyProtection="1">
      <alignment horizontal="right" vertical="center" wrapText="1"/>
    </xf>
    <xf numFmtId="0" fontId="73" fillId="6" borderId="0" xfId="2" applyFont="1" applyFill="1" applyBorder="1" applyAlignment="1" applyProtection="1">
      <alignment horizontal="right" vertical="center" wrapText="1"/>
    </xf>
    <xf numFmtId="0" fontId="92" fillId="6" borderId="120" xfId="2" applyFont="1" applyFill="1" applyBorder="1" applyAlignment="1" applyProtection="1">
      <alignment horizontal="center" vertical="center"/>
      <protection locked="0"/>
    </xf>
    <xf numFmtId="0" fontId="92" fillId="6" borderId="121" xfId="2" applyFont="1" applyFill="1" applyBorder="1" applyAlignment="1" applyProtection="1">
      <alignment horizontal="center" vertical="center"/>
      <protection locked="0"/>
    </xf>
    <xf numFmtId="0" fontId="92" fillId="6" borderId="122" xfId="2" applyFont="1" applyFill="1" applyBorder="1" applyAlignment="1" applyProtection="1">
      <alignment horizontal="center" vertical="center"/>
      <protection locked="0"/>
    </xf>
    <xf numFmtId="44" fontId="91" fillId="6" borderId="118" xfId="2" applyNumberFormat="1" applyFont="1" applyFill="1" applyBorder="1" applyAlignment="1" applyProtection="1">
      <alignment horizontal="right" vertical="center" shrinkToFit="1"/>
    </xf>
    <xf numFmtId="7" fontId="91" fillId="6" borderId="118" xfId="2" applyNumberFormat="1" applyFont="1" applyFill="1" applyBorder="1" applyAlignment="1" applyProtection="1">
      <alignment horizontal="right" vertical="center" shrinkToFit="1"/>
    </xf>
    <xf numFmtId="7" fontId="91" fillId="6" borderId="119" xfId="2" applyNumberFormat="1" applyFont="1" applyFill="1" applyBorder="1" applyAlignment="1" applyProtection="1">
      <alignment horizontal="right" vertical="center" shrinkToFit="1"/>
    </xf>
    <xf numFmtId="0" fontId="73" fillId="6" borderId="52" xfId="2" applyFont="1" applyFill="1" applyBorder="1" applyAlignment="1" applyProtection="1">
      <alignment horizontal="right" vertical="center"/>
    </xf>
    <xf numFmtId="0" fontId="74" fillId="6" borderId="108" xfId="2" applyFont="1" applyFill="1" applyBorder="1" applyAlignment="1" applyProtection="1">
      <alignment horizontal="right" vertical="center" wrapText="1" indent="1"/>
    </xf>
    <xf numFmtId="0" fontId="74" fillId="6" borderId="0" xfId="2" applyFont="1" applyFill="1" applyBorder="1" applyAlignment="1" applyProtection="1">
      <alignment horizontal="right" vertical="center" wrapText="1" indent="1"/>
    </xf>
    <xf numFmtId="0" fontId="74" fillId="6" borderId="110" xfId="2" applyFont="1" applyFill="1" applyBorder="1" applyAlignment="1" applyProtection="1">
      <alignment horizontal="right" vertical="center" wrapText="1" indent="1"/>
    </xf>
    <xf numFmtId="0" fontId="74" fillId="6" borderId="52" xfId="2" applyFont="1" applyFill="1" applyBorder="1" applyAlignment="1" applyProtection="1">
      <alignment horizontal="right" vertical="center" wrapText="1" indent="1"/>
    </xf>
    <xf numFmtId="166" fontId="52" fillId="14" borderId="10" xfId="2" applyNumberFormat="1" applyFont="1" applyFill="1" applyBorder="1" applyAlignment="1" applyProtection="1">
      <alignment horizontal="left" vertical="center"/>
      <protection locked="0"/>
    </xf>
    <xf numFmtId="166" fontId="52" fillId="14" borderId="11" xfId="2" applyNumberFormat="1" applyFont="1" applyFill="1" applyBorder="1" applyAlignment="1" applyProtection="1">
      <alignment horizontal="left" vertical="center"/>
      <protection locked="0"/>
    </xf>
    <xf numFmtId="0" fontId="61" fillId="4" borderId="0" xfId="4" applyFont="1" applyFill="1" applyAlignment="1">
      <alignment horizontal="center" vertical="top"/>
    </xf>
    <xf numFmtId="0" fontId="62" fillId="4" borderId="9" xfId="2" applyFont="1" applyFill="1" applyBorder="1" applyAlignment="1">
      <alignment horizontal="center" vertical="top"/>
    </xf>
    <xf numFmtId="0" fontId="75" fillId="4" borderId="1" xfId="2" applyFont="1" applyFill="1" applyBorder="1" applyAlignment="1">
      <alignment horizontal="center" vertical="center"/>
    </xf>
    <xf numFmtId="0" fontId="75" fillId="4" borderId="2" xfId="2" applyFont="1" applyFill="1" applyBorder="1" applyAlignment="1">
      <alignment horizontal="center" vertical="center"/>
    </xf>
    <xf numFmtId="0" fontId="75" fillId="4" borderId="3" xfId="2" applyFont="1" applyFill="1" applyBorder="1" applyAlignment="1">
      <alignment horizontal="center" vertical="center"/>
    </xf>
    <xf numFmtId="0" fontId="22" fillId="4" borderId="99" xfId="2" applyFont="1" applyFill="1" applyBorder="1" applyAlignment="1">
      <alignment horizontal="center" vertical="top"/>
    </xf>
    <xf numFmtId="20" fontId="93" fillId="6" borderId="106" xfId="2" applyNumberFormat="1" applyFont="1" applyFill="1" applyBorder="1" applyAlignment="1" applyProtection="1">
      <alignment horizontal="center" vertical="center"/>
      <protection locked="0"/>
    </xf>
    <xf numFmtId="0" fontId="93" fillId="6" borderId="118" xfId="2" applyFont="1" applyFill="1" applyBorder="1" applyAlignment="1" applyProtection="1">
      <alignment horizontal="center" vertical="center"/>
      <protection locked="0"/>
    </xf>
    <xf numFmtId="0" fontId="93" fillId="6" borderId="100" xfId="2" applyFont="1" applyFill="1" applyBorder="1" applyAlignment="1" applyProtection="1">
      <alignment horizontal="center" vertical="center"/>
      <protection locked="0"/>
    </xf>
    <xf numFmtId="0" fontId="93" fillId="6" borderId="119" xfId="2" applyFont="1" applyFill="1" applyBorder="1" applyAlignment="1" applyProtection="1">
      <alignment horizontal="center" vertical="center"/>
      <protection locked="0"/>
    </xf>
    <xf numFmtId="0" fontId="6" fillId="4" borderId="0" xfId="2" applyFont="1" applyFill="1" applyAlignment="1">
      <alignment horizontal="left" wrapText="1"/>
    </xf>
    <xf numFmtId="0" fontId="6" fillId="4" borderId="9" xfId="2" applyFont="1" applyFill="1" applyBorder="1" applyAlignment="1">
      <alignment horizontal="left" wrapText="1"/>
    </xf>
    <xf numFmtId="0" fontId="55" fillId="4" borderId="0" xfId="2" applyFont="1" applyFill="1" applyAlignment="1">
      <alignment horizontal="center" wrapText="1"/>
    </xf>
    <xf numFmtId="0" fontId="11" fillId="4" borderId="4" xfId="2" applyFont="1" applyFill="1" applyBorder="1" applyAlignment="1">
      <alignment horizontal="right" vertical="center"/>
    </xf>
    <xf numFmtId="0" fontId="11" fillId="4" borderId="5" xfId="2" applyFont="1" applyFill="1" applyBorder="1" applyAlignment="1">
      <alignment horizontal="right" vertical="center"/>
    </xf>
    <xf numFmtId="0" fontId="52" fillId="14" borderId="6" xfId="2" applyFont="1" applyFill="1" applyBorder="1" applyAlignment="1" applyProtection="1">
      <alignment horizontal="left" vertical="center"/>
      <protection locked="0"/>
    </xf>
    <xf numFmtId="0" fontId="52" fillId="14" borderId="7" xfId="2" applyFont="1" applyFill="1" applyBorder="1" applyAlignment="1" applyProtection="1">
      <alignment horizontal="left" vertical="center"/>
      <protection locked="0"/>
    </xf>
    <xf numFmtId="0" fontId="12" fillId="4" borderId="0" xfId="2" applyFont="1" applyFill="1" applyAlignment="1" applyProtection="1">
      <alignment horizontal="left" vertical="center" wrapText="1"/>
    </xf>
    <xf numFmtId="0" fontId="8" fillId="14" borderId="10" xfId="2" applyFont="1" applyFill="1" applyBorder="1" applyAlignment="1" applyProtection="1">
      <alignment horizontal="left" vertical="center"/>
      <protection locked="0"/>
    </xf>
    <xf numFmtId="0" fontId="8" fillId="14" borderId="11" xfId="2" applyFont="1" applyFill="1" applyBorder="1" applyAlignment="1" applyProtection="1">
      <alignment horizontal="left" vertical="center"/>
      <protection locked="0"/>
    </xf>
    <xf numFmtId="0" fontId="11" fillId="4" borderId="8" xfId="2" applyFont="1" applyFill="1" applyBorder="1" applyAlignment="1">
      <alignment horizontal="right" vertical="center"/>
    </xf>
    <xf numFmtId="0" fontId="11" fillId="4" borderId="0" xfId="2" applyFont="1" applyFill="1" applyAlignment="1">
      <alignment horizontal="right" vertical="center"/>
    </xf>
    <xf numFmtId="0" fontId="98" fillId="16" borderId="36" xfId="2" applyFont="1" applyFill="1" applyBorder="1" applyAlignment="1" applyProtection="1">
      <alignment horizontal="left" vertical="center"/>
    </xf>
    <xf numFmtId="0" fontId="98" fillId="16" borderId="39" xfId="2" applyFont="1" applyFill="1" applyBorder="1" applyAlignment="1" applyProtection="1">
      <alignment horizontal="left" vertical="center"/>
    </xf>
    <xf numFmtId="0" fontId="21" fillId="0" borderId="36" xfId="2" applyFont="1" applyFill="1" applyBorder="1" applyAlignment="1">
      <alignment horizontal="left" vertical="center"/>
    </xf>
    <xf numFmtId="0" fontId="21" fillId="0" borderId="39" xfId="2" applyFont="1" applyFill="1" applyBorder="1" applyAlignment="1">
      <alignment horizontal="left" vertical="center"/>
    </xf>
    <xf numFmtId="0" fontId="21" fillId="4" borderId="36" xfId="2" applyFont="1" applyFill="1" applyBorder="1" applyAlignment="1">
      <alignment horizontal="left" vertical="center"/>
    </xf>
    <xf numFmtId="0" fontId="21" fillId="4" borderId="39" xfId="2" applyFont="1" applyFill="1" applyBorder="1" applyAlignment="1">
      <alignment horizontal="left" vertical="center"/>
    </xf>
    <xf numFmtId="0" fontId="98" fillId="16" borderId="153" xfId="2" applyFont="1" applyFill="1" applyBorder="1" applyAlignment="1" applyProtection="1">
      <alignment horizontal="left" vertical="center"/>
    </xf>
    <xf numFmtId="0" fontId="98" fillId="16" borderId="87" xfId="2" applyFont="1" applyFill="1" applyBorder="1" applyAlignment="1" applyProtection="1">
      <alignment horizontal="left" vertical="center"/>
    </xf>
    <xf numFmtId="0" fontId="21" fillId="0" borderId="36" xfId="2" applyFont="1" applyFill="1" applyBorder="1" applyAlignment="1" applyProtection="1">
      <alignment horizontal="left" vertical="center"/>
    </xf>
    <xf numFmtId="0" fontId="21" fillId="0" borderId="39" xfId="2" applyFont="1" applyFill="1" applyBorder="1" applyAlignment="1" applyProtection="1">
      <alignment horizontal="left" vertical="center"/>
    </xf>
    <xf numFmtId="0" fontId="21" fillId="0" borderId="51" xfId="2" applyFont="1" applyFill="1" applyBorder="1" applyAlignment="1">
      <alignment horizontal="left" vertical="center"/>
    </xf>
    <xf numFmtId="0" fontId="21" fillId="0" borderId="50" xfId="2" applyFont="1" applyFill="1" applyBorder="1" applyAlignment="1">
      <alignment horizontal="left" vertical="center"/>
    </xf>
    <xf numFmtId="167" fontId="93" fillId="6" borderId="105" xfId="2" applyNumberFormat="1" applyFont="1" applyFill="1" applyBorder="1" applyAlignment="1" applyProtection="1">
      <alignment horizontal="center" vertical="center" wrapText="1"/>
      <protection locked="0"/>
    </xf>
    <xf numFmtId="167" fontId="93" fillId="6" borderId="124" xfId="2" applyNumberFormat="1" applyFont="1" applyFill="1" applyBorder="1" applyAlignment="1" applyProtection="1">
      <alignment horizontal="center" vertical="center" wrapText="1"/>
      <protection locked="0"/>
    </xf>
    <xf numFmtId="167" fontId="93" fillId="6" borderId="106" xfId="2" applyNumberFormat="1" applyFont="1" applyFill="1" applyBorder="1" applyAlignment="1" applyProtection="1">
      <alignment horizontal="center" vertical="center" wrapText="1"/>
      <protection locked="0"/>
    </xf>
    <xf numFmtId="167" fontId="93" fillId="6" borderId="118" xfId="2" applyNumberFormat="1" applyFont="1" applyFill="1" applyBorder="1" applyAlignment="1" applyProtection="1">
      <alignment horizontal="center" vertical="center" wrapText="1"/>
      <protection locked="0"/>
    </xf>
    <xf numFmtId="49" fontId="94" fillId="6" borderId="106" xfId="2" applyNumberFormat="1" applyFont="1" applyFill="1" applyBorder="1" applyAlignment="1" applyProtection="1">
      <alignment horizontal="center" vertical="center" wrapText="1"/>
      <protection locked="0"/>
    </xf>
    <xf numFmtId="49" fontId="94" fillId="6" borderId="118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16" xfId="2" applyFont="1" applyFill="1" applyBorder="1" applyAlignment="1" applyProtection="1">
      <alignment horizontal="left" vertical="center" wrapText="1" indent="1"/>
    </xf>
    <xf numFmtId="0" fontId="12" fillId="4" borderId="0" xfId="2" applyFont="1" applyFill="1" applyBorder="1" applyAlignment="1" applyProtection="1">
      <alignment horizontal="left" vertical="center" wrapText="1" indent="1"/>
    </xf>
    <xf numFmtId="0" fontId="13" fillId="4" borderId="0" xfId="2" applyFont="1" applyFill="1" applyAlignment="1">
      <alignment horizontal="left" wrapText="1"/>
    </xf>
    <xf numFmtId="0" fontId="13" fillId="4" borderId="0" xfId="2" applyFont="1" applyFill="1" applyAlignment="1">
      <alignment horizontal="left"/>
    </xf>
    <xf numFmtId="0" fontId="30" fillId="10" borderId="24" xfId="2" applyFont="1" applyFill="1" applyBorder="1" applyAlignment="1">
      <alignment horizontal="center" vertical="center" wrapText="1"/>
    </xf>
    <xf numFmtId="0" fontId="30" fillId="10" borderId="23" xfId="2" applyFont="1" applyFill="1" applyBorder="1" applyAlignment="1">
      <alignment horizontal="center" vertical="center" wrapText="1"/>
    </xf>
    <xf numFmtId="0" fontId="53" fillId="4" borderId="107" xfId="2" applyFont="1" applyFill="1" applyBorder="1" applyAlignment="1" applyProtection="1">
      <alignment horizontal="center" vertical="center" wrapText="1"/>
    </xf>
    <xf numFmtId="0" fontId="54" fillId="14" borderId="107" xfId="2" applyFont="1" applyFill="1" applyBorder="1" applyAlignment="1" applyProtection="1">
      <alignment horizontal="center" vertical="center" wrapText="1"/>
      <protection locked="0"/>
    </xf>
    <xf numFmtId="0" fontId="54" fillId="14" borderId="107" xfId="2" applyFont="1" applyFill="1" applyBorder="1" applyAlignment="1" applyProtection="1">
      <alignment horizontal="left" vertical="center" wrapText="1"/>
      <protection locked="0"/>
    </xf>
    <xf numFmtId="0" fontId="54" fillId="14" borderId="17" xfId="2" applyFont="1" applyFill="1" applyBorder="1" applyAlignment="1" applyProtection="1">
      <alignment horizontal="left" vertical="center" wrapText="1"/>
      <protection locked="0"/>
    </xf>
    <xf numFmtId="0" fontId="98" fillId="16" borderId="163" xfId="2" applyFont="1" applyFill="1" applyBorder="1" applyAlignment="1" applyProtection="1">
      <alignment horizontal="left" vertical="center"/>
    </xf>
    <xf numFmtId="0" fontId="98" fillId="16" borderId="164" xfId="2" applyFont="1" applyFill="1" applyBorder="1" applyAlignment="1" applyProtection="1">
      <alignment horizontal="left" vertical="center"/>
    </xf>
    <xf numFmtId="0" fontId="98" fillId="16" borderId="165" xfId="2" applyFont="1" applyFill="1" applyBorder="1" applyAlignment="1" applyProtection="1">
      <alignment horizontal="left" vertical="center"/>
    </xf>
    <xf numFmtId="0" fontId="20" fillId="0" borderId="30" xfId="2" applyFont="1" applyBorder="1" applyAlignment="1">
      <alignment horizontal="center" vertical="center" textRotation="90"/>
    </xf>
    <xf numFmtId="0" fontId="20" fillId="0" borderId="38" xfId="2" applyFont="1" applyBorder="1" applyAlignment="1">
      <alignment horizontal="center" vertical="center" textRotation="90"/>
    </xf>
    <xf numFmtId="0" fontId="20" fillId="0" borderId="55" xfId="2" applyFont="1" applyBorder="1" applyAlignment="1">
      <alignment horizontal="center" vertical="center" textRotation="90"/>
    </xf>
    <xf numFmtId="0" fontId="23" fillId="3" borderId="60" xfId="2" applyFont="1" applyFill="1" applyBorder="1" applyAlignment="1">
      <alignment horizontal="center" vertical="center"/>
    </xf>
    <xf numFmtId="0" fontId="23" fillId="3" borderId="61" xfId="2" applyFont="1" applyFill="1" applyBorder="1" applyAlignment="1">
      <alignment horizontal="center" vertical="center"/>
    </xf>
    <xf numFmtId="0" fontId="70" fillId="4" borderId="0" xfId="2" applyFont="1" applyFill="1" applyBorder="1" applyAlignment="1">
      <alignment horizontal="center" vertical="top" wrapText="1"/>
    </xf>
    <xf numFmtId="0" fontId="12" fillId="4" borderId="16" xfId="2" applyFont="1" applyFill="1" applyBorder="1" applyAlignment="1">
      <alignment horizontal="left" vertical="center" wrapText="1" indent="1"/>
    </xf>
    <xf numFmtId="0" fontId="12" fillId="4" borderId="0" xfId="2" applyFont="1" applyFill="1" applyAlignment="1">
      <alignment horizontal="left" vertical="center" wrapText="1" indent="1"/>
    </xf>
    <xf numFmtId="0" fontId="16" fillId="3" borderId="21" xfId="2" applyFont="1" applyFill="1" applyBorder="1" applyAlignment="1">
      <alignment horizontal="center" vertical="center"/>
    </xf>
    <xf numFmtId="0" fontId="16" fillId="3" borderId="22" xfId="2" applyFont="1" applyFill="1" applyBorder="1" applyAlignment="1">
      <alignment horizontal="center" vertical="center"/>
    </xf>
    <xf numFmtId="0" fontId="16" fillId="3" borderId="23" xfId="2" applyFont="1" applyFill="1" applyBorder="1" applyAlignment="1">
      <alignment horizontal="center" vertical="center"/>
    </xf>
    <xf numFmtId="0" fontId="23" fillId="10" borderId="21" xfId="2" applyFont="1" applyFill="1" applyBorder="1" applyAlignment="1">
      <alignment horizontal="center" vertical="center"/>
    </xf>
    <xf numFmtId="0" fontId="23" fillId="10" borderId="22" xfId="2" applyFont="1" applyFill="1" applyBorder="1" applyAlignment="1">
      <alignment horizontal="center" vertical="center"/>
    </xf>
    <xf numFmtId="0" fontId="23" fillId="10" borderId="23" xfId="2" applyFont="1" applyFill="1" applyBorder="1" applyAlignment="1">
      <alignment horizontal="center" vertical="center"/>
    </xf>
    <xf numFmtId="0" fontId="21" fillId="0" borderId="41" xfId="2" applyFont="1" applyFill="1" applyBorder="1" applyAlignment="1" applyProtection="1">
      <alignment horizontal="left" vertical="center"/>
    </xf>
    <xf numFmtId="0" fontId="21" fillId="0" borderId="45" xfId="2" applyFont="1" applyFill="1" applyBorder="1" applyAlignment="1" applyProtection="1">
      <alignment horizontal="left" vertical="center"/>
    </xf>
    <xf numFmtId="0" fontId="21" fillId="4" borderId="2" xfId="2" applyFont="1" applyFill="1" applyBorder="1" applyAlignment="1">
      <alignment vertical="center"/>
    </xf>
    <xf numFmtId="0" fontId="21" fillId="4" borderId="39" xfId="2" applyFont="1" applyFill="1" applyBorder="1" applyAlignment="1">
      <alignment vertical="center"/>
    </xf>
    <xf numFmtId="0" fontId="25" fillId="0" borderId="103" xfId="2" applyFont="1" applyBorder="1" applyAlignment="1">
      <alignment horizontal="center" vertical="center" textRotation="90" wrapText="1"/>
    </xf>
    <xf numFmtId="0" fontId="25" fillId="0" borderId="35" xfId="2" applyFont="1" applyBorder="1" applyAlignment="1">
      <alignment horizontal="center" vertical="center" textRotation="90" wrapText="1"/>
    </xf>
    <xf numFmtId="0" fontId="25" fillId="0" borderId="76" xfId="2" applyFont="1" applyBorder="1" applyAlignment="1">
      <alignment horizontal="center" vertical="center" textRotation="90" wrapText="1"/>
    </xf>
    <xf numFmtId="0" fontId="20" fillId="0" borderId="70" xfId="2" applyFont="1" applyBorder="1" applyAlignment="1">
      <alignment horizontal="center" vertical="center" textRotation="90" wrapText="1"/>
    </xf>
    <xf numFmtId="0" fontId="20" fillId="0" borderId="16" xfId="2" applyFont="1" applyBorder="1" applyAlignment="1">
      <alignment horizontal="center" vertical="center" textRotation="90" wrapText="1"/>
    </xf>
    <xf numFmtId="0" fontId="20" fillId="0" borderId="74" xfId="2" applyFont="1" applyBorder="1" applyAlignment="1">
      <alignment horizontal="center" vertical="center" textRotation="90" wrapText="1"/>
    </xf>
    <xf numFmtId="0" fontId="106" fillId="0" borderId="70" xfId="2" applyFont="1" applyBorder="1" applyAlignment="1">
      <alignment horizontal="center" vertical="center" textRotation="90" wrapText="1"/>
    </xf>
    <xf numFmtId="0" fontId="106" fillId="0" borderId="16" xfId="2" applyFont="1" applyBorder="1" applyAlignment="1">
      <alignment horizontal="center" vertical="center" textRotation="90" wrapText="1"/>
    </xf>
    <xf numFmtId="0" fontId="25" fillId="0" borderId="16" xfId="2" applyFont="1" applyBorder="1" applyAlignment="1">
      <alignment horizontal="center" vertical="center" textRotation="90" wrapText="1"/>
    </xf>
    <xf numFmtId="0" fontId="21" fillId="4" borderId="2" xfId="2" applyFont="1" applyFill="1" applyBorder="1" applyAlignment="1">
      <alignment horizontal="left" vertical="center"/>
    </xf>
    <xf numFmtId="0" fontId="118" fillId="0" borderId="36" xfId="2" applyFont="1" applyBorder="1" applyAlignment="1">
      <alignment horizontal="left"/>
    </xf>
    <xf numFmtId="0" fontId="118" fillId="0" borderId="39" xfId="2" applyFont="1" applyBorder="1" applyAlignment="1">
      <alignment horizontal="left"/>
    </xf>
    <xf numFmtId="0" fontId="97" fillId="13" borderId="191" xfId="2" applyFont="1" applyFill="1" applyBorder="1" applyAlignment="1">
      <alignment horizontal="center" vertical="center"/>
    </xf>
    <xf numFmtId="0" fontId="97" fillId="13" borderId="182" xfId="2" applyFont="1" applyFill="1" applyBorder="1" applyAlignment="1">
      <alignment horizontal="center" vertical="center"/>
    </xf>
    <xf numFmtId="0" fontId="98" fillId="16" borderId="36" xfId="0" applyFont="1" applyFill="1" applyBorder="1" applyAlignment="1">
      <alignment horizontal="left" vertical="center"/>
    </xf>
    <xf numFmtId="0" fontId="98" fillId="16" borderId="39" xfId="0" applyFont="1" applyFill="1" applyBorder="1" applyAlignment="1">
      <alignment horizontal="left" vertical="center"/>
    </xf>
    <xf numFmtId="0" fontId="28" fillId="4" borderId="51" xfId="0" applyFont="1" applyFill="1" applyBorder="1" applyAlignment="1">
      <alignment horizontal="left" vertical="center"/>
    </xf>
    <xf numFmtId="0" fontId="28" fillId="4" borderId="50" xfId="0" applyFont="1" applyFill="1" applyBorder="1" applyAlignment="1">
      <alignment horizontal="left" vertical="center"/>
    </xf>
    <xf numFmtId="0" fontId="63" fillId="0" borderId="16" xfId="2" applyFont="1" applyFill="1" applyBorder="1" applyAlignment="1" applyProtection="1">
      <alignment horizontal="left"/>
    </xf>
    <xf numFmtId="0" fontId="63" fillId="0" borderId="54" xfId="2" applyFont="1" applyFill="1" applyBorder="1" applyAlignment="1" applyProtection="1">
      <alignment horizontal="left"/>
    </xf>
    <xf numFmtId="0" fontId="98" fillId="16" borderId="72" xfId="2" applyFont="1" applyFill="1" applyBorder="1" applyAlignment="1" applyProtection="1">
      <alignment horizontal="left"/>
    </xf>
    <xf numFmtId="0" fontId="98" fillId="16" borderId="154" xfId="2" applyFont="1" applyFill="1" applyBorder="1" applyAlignment="1" applyProtection="1">
      <alignment horizontal="left"/>
    </xf>
    <xf numFmtId="0" fontId="21" fillId="4" borderId="41" xfId="2" applyFont="1" applyFill="1" applyBorder="1" applyAlignment="1">
      <alignment horizontal="left" vertical="center"/>
    </xf>
    <xf numFmtId="0" fontId="21" fillId="4" borderId="45" xfId="2" applyFont="1" applyFill="1" applyBorder="1" applyAlignment="1">
      <alignment horizontal="left" vertical="center"/>
    </xf>
    <xf numFmtId="0" fontId="21" fillId="4" borderId="85" xfId="2" applyFont="1" applyFill="1" applyBorder="1" applyAlignment="1">
      <alignment horizontal="left" vertical="center"/>
    </xf>
    <xf numFmtId="0" fontId="118" fillId="0" borderId="72" xfId="2" applyFont="1" applyBorder="1" applyAlignment="1">
      <alignment horizontal="left"/>
    </xf>
    <xf numFmtId="0" fontId="118" fillId="0" borderId="154" xfId="2" applyFont="1" applyBorder="1" applyAlignment="1">
      <alignment horizontal="left"/>
    </xf>
    <xf numFmtId="0" fontId="21" fillId="0" borderId="47" xfId="2" applyFont="1" applyBorder="1" applyAlignment="1">
      <alignment horizontal="left" vertical="center"/>
    </xf>
    <xf numFmtId="0" fontId="21" fillId="0" borderId="101" xfId="2" applyFont="1" applyBorder="1" applyAlignment="1">
      <alignment horizontal="left" vertical="center"/>
    </xf>
    <xf numFmtId="0" fontId="21" fillId="4" borderId="36" xfId="2" applyFont="1" applyFill="1" applyBorder="1" applyAlignment="1">
      <alignment horizontal="left" vertical="center" wrapText="1"/>
    </xf>
    <xf numFmtId="0" fontId="21" fillId="4" borderId="39" xfId="2" applyFont="1" applyFill="1" applyBorder="1" applyAlignment="1">
      <alignment horizontal="left" vertical="center" wrapText="1"/>
    </xf>
    <xf numFmtId="0" fontId="63" fillId="0" borderId="197" xfId="2" applyFont="1" applyFill="1" applyBorder="1" applyAlignment="1" applyProtection="1">
      <alignment horizontal="left" vertical="center" wrapText="1"/>
    </xf>
    <xf numFmtId="0" fontId="63" fillId="0" borderId="140" xfId="2" applyFont="1" applyFill="1" applyBorder="1" applyAlignment="1" applyProtection="1">
      <alignment horizontal="left" vertical="center" wrapText="1"/>
    </xf>
    <xf numFmtId="0" fontId="119" fillId="0" borderId="51" xfId="2" applyFont="1" applyFill="1" applyBorder="1" applyAlignment="1" applyProtection="1">
      <alignment horizontal="left"/>
    </xf>
    <xf numFmtId="0" fontId="119" fillId="0" borderId="50" xfId="2" applyFont="1" applyFill="1" applyBorder="1" applyAlignment="1" applyProtection="1">
      <alignment horizontal="left"/>
    </xf>
    <xf numFmtId="0" fontId="21" fillId="0" borderId="41" xfId="2" applyFont="1" applyBorder="1" applyAlignment="1">
      <alignment horizontal="left"/>
    </xf>
    <xf numFmtId="0" fontId="21" fillId="0" borderId="45" xfId="2" applyFont="1" applyBorder="1" applyAlignment="1">
      <alignment horizontal="left"/>
    </xf>
    <xf numFmtId="0" fontId="98" fillId="16" borderId="36" xfId="2" applyFont="1" applyFill="1" applyBorder="1" applyAlignment="1" applyProtection="1">
      <alignment horizontal="left"/>
    </xf>
    <xf numFmtId="0" fontId="98" fillId="16" borderId="39" xfId="2" applyFont="1" applyFill="1" applyBorder="1" applyAlignment="1" applyProtection="1">
      <alignment horizontal="left"/>
    </xf>
    <xf numFmtId="0" fontId="63" fillId="0" borderId="51" xfId="2" applyFont="1" applyFill="1" applyBorder="1" applyAlignment="1" applyProtection="1">
      <alignment horizontal="left" vertical="center"/>
    </xf>
    <xf numFmtId="0" fontId="63" fillId="0" borderId="50" xfId="2" applyFont="1" applyFill="1" applyBorder="1" applyAlignment="1" applyProtection="1">
      <alignment horizontal="left" vertical="center"/>
    </xf>
    <xf numFmtId="0" fontId="98" fillId="16" borderId="16" xfId="2" applyFont="1" applyFill="1" applyBorder="1" applyAlignment="1" applyProtection="1">
      <alignment horizontal="left" vertical="center"/>
    </xf>
    <xf numFmtId="0" fontId="98" fillId="16" borderId="54" xfId="2" applyFont="1" applyFill="1" applyBorder="1" applyAlignment="1" applyProtection="1">
      <alignment horizontal="left" vertical="center"/>
    </xf>
    <xf numFmtId="0" fontId="21" fillId="0" borderId="51" xfId="2" applyFont="1" applyFill="1" applyBorder="1" applyAlignment="1" applyProtection="1">
      <alignment horizontal="left" vertical="center"/>
    </xf>
    <xf numFmtId="0" fontId="21" fillId="0" borderId="50" xfId="2" applyFont="1" applyFill="1" applyBorder="1" applyAlignment="1" applyProtection="1">
      <alignment horizontal="left" vertical="center"/>
    </xf>
    <xf numFmtId="0" fontId="63" fillId="4" borderId="198" xfId="0" applyFont="1" applyFill="1" applyBorder="1" applyAlignment="1">
      <alignment horizontal="left"/>
    </xf>
    <xf numFmtId="0" fontId="63" fillId="4" borderId="172" xfId="0" applyFont="1" applyFill="1" applyBorder="1" applyAlignment="1">
      <alignment horizontal="left"/>
    </xf>
    <xf numFmtId="0" fontId="21" fillId="0" borderId="153" xfId="2" applyFont="1" applyFill="1" applyBorder="1" applyAlignment="1">
      <alignment horizontal="left" vertical="center"/>
    </xf>
    <xf numFmtId="0" fontId="21" fillId="0" borderId="87" xfId="2" applyFont="1" applyFill="1" applyBorder="1" applyAlignment="1">
      <alignment horizontal="left" vertical="center"/>
    </xf>
    <xf numFmtId="0" fontId="21" fillId="0" borderId="198" xfId="2" applyFont="1" applyFill="1" applyBorder="1" applyAlignment="1">
      <alignment horizontal="left" vertical="center"/>
    </xf>
    <xf numFmtId="0" fontId="21" fillId="0" borderId="172" xfId="2" applyFont="1" applyFill="1" applyBorder="1" applyAlignment="1">
      <alignment horizontal="left" vertical="center"/>
    </xf>
    <xf numFmtId="0" fontId="63" fillId="0" borderId="36" xfId="2" applyFont="1" applyFill="1" applyBorder="1" applyAlignment="1" applyProtection="1">
      <alignment horizontal="left" vertical="center"/>
    </xf>
    <xf numFmtId="0" fontId="63" fillId="0" borderId="39" xfId="2" applyFont="1" applyFill="1" applyBorder="1" applyAlignment="1" applyProtection="1">
      <alignment horizontal="left" vertical="center"/>
    </xf>
    <xf numFmtId="0" fontId="20" fillId="0" borderId="70" xfId="2" applyFont="1" applyFill="1" applyBorder="1" applyAlignment="1">
      <alignment horizontal="right" vertical="center"/>
    </xf>
    <xf numFmtId="0" fontId="20" fillId="0" borderId="213" xfId="2" applyFont="1" applyFill="1" applyBorder="1" applyAlignment="1">
      <alignment horizontal="right" vertical="center"/>
    </xf>
    <xf numFmtId="0" fontId="20" fillId="0" borderId="151" xfId="2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right" vertical="center"/>
    </xf>
    <xf numFmtId="0" fontId="23" fillId="0" borderId="54" xfId="2" applyFont="1" applyFill="1" applyBorder="1" applyAlignment="1">
      <alignment horizontal="right" vertical="center"/>
    </xf>
    <xf numFmtId="0" fontId="63" fillId="0" borderId="153" xfId="2" applyFont="1" applyFill="1" applyBorder="1" applyAlignment="1" applyProtection="1">
      <alignment horizontal="left" vertical="center"/>
    </xf>
    <xf numFmtId="0" fontId="63" fillId="0" borderId="87" xfId="2" applyFont="1" applyFill="1" applyBorder="1" applyAlignment="1" applyProtection="1">
      <alignment horizontal="left" vertical="center"/>
    </xf>
    <xf numFmtId="0" fontId="4" fillId="0" borderId="74" xfId="2" applyFont="1" applyBorder="1" applyAlignment="1">
      <alignment horizontal="left"/>
    </xf>
    <xf numFmtId="0" fontId="4" fillId="0" borderId="94" xfId="2" applyFont="1" applyBorder="1" applyAlignment="1">
      <alignment horizontal="left"/>
    </xf>
    <xf numFmtId="0" fontId="21" fillId="4" borderId="171" xfId="2" applyFont="1" applyFill="1" applyBorder="1" applyAlignment="1">
      <alignment horizontal="left" vertical="center"/>
    </xf>
    <xf numFmtId="0" fontId="21" fillId="4" borderId="172" xfId="2" applyFont="1" applyFill="1" applyBorder="1" applyAlignment="1">
      <alignment horizontal="left" vertical="center"/>
    </xf>
  </cellXfs>
  <cellStyles count="5">
    <cellStyle name="Lien hypertexte" xfId="4" builtinId="8"/>
    <cellStyle name="Monétaire" xfId="1" builtinId="4"/>
    <cellStyle name="Monétaire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7E2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43055</xdr:colOff>
      <xdr:row>5</xdr:row>
      <xdr:rowOff>70805</xdr:rowOff>
    </xdr:from>
    <xdr:to>
      <xdr:col>2</xdr:col>
      <xdr:colOff>2819127</xdr:colOff>
      <xdr:row>9</xdr:row>
      <xdr:rowOff>193728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3DFB34B-50E3-6340-AD13-530555EC2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5" y="1749788"/>
          <a:ext cx="4907089" cy="1543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vraison@lesdeuxgourmands.fr" TargetMode="External"/><Relationship Id="rId1" Type="http://schemas.openxmlformats.org/officeDocument/2006/relationships/hyperlink" Target="mailto:livraison@lesdeuxgourmands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440"/>
  <sheetViews>
    <sheetView showGridLines="0" tabSelected="1" view="pageBreakPreview" zoomScale="64" zoomScaleNormal="60" zoomScaleSheetLayoutView="64" zoomScalePageLayoutView="60" workbookViewId="0">
      <selection activeCell="G10" sqref="G10:J10"/>
    </sheetView>
  </sheetViews>
  <sheetFormatPr baseColWidth="10" defaultColWidth="10.83203125" defaultRowHeight="16"/>
  <cols>
    <col min="1" max="1" width="17.1640625" style="1" customWidth="1"/>
    <col min="2" max="2" width="10.83203125" style="1"/>
    <col min="3" max="3" width="99.6640625" style="1" customWidth="1"/>
    <col min="4" max="4" width="11" style="1" customWidth="1"/>
    <col min="5" max="5" width="6" style="1" customWidth="1"/>
    <col min="6" max="6" width="20.6640625" style="1" customWidth="1"/>
    <col min="7" max="7" width="14" style="1" customWidth="1"/>
    <col min="8" max="8" width="5.5" style="1" customWidth="1"/>
    <col min="9" max="9" width="32.83203125" style="1" customWidth="1"/>
    <col min="10" max="10" width="35" style="1" customWidth="1"/>
    <col min="11" max="11" width="9.5" style="1" customWidth="1"/>
    <col min="12" max="12" width="38.83203125" style="1" customWidth="1"/>
    <col min="13" max="13" width="10.83203125" style="1"/>
    <col min="14" max="14" width="36.5" style="1" customWidth="1"/>
    <col min="15" max="16384" width="10.83203125" style="1"/>
  </cols>
  <sheetData>
    <row r="1" spans="1:21" ht="15" customHeight="1">
      <c r="A1" s="1156">
        <f>C413</f>
        <v>0</v>
      </c>
      <c r="B1" s="1157"/>
      <c r="C1" s="1101" t="s">
        <v>78</v>
      </c>
      <c r="D1" s="1102"/>
      <c r="E1" s="1102"/>
      <c r="F1" s="1102"/>
      <c r="G1" s="1102"/>
      <c r="H1" s="1102"/>
      <c r="I1" s="1102"/>
      <c r="J1" s="1103"/>
    </row>
    <row r="2" spans="1:21" ht="25" customHeight="1">
      <c r="A2" s="1158"/>
      <c r="B2" s="1159"/>
      <c r="C2" s="1104" t="s">
        <v>106</v>
      </c>
      <c r="D2" s="1105"/>
      <c r="E2" s="1105"/>
      <c r="F2" s="1105"/>
      <c r="G2" s="1105"/>
      <c r="H2" s="1106"/>
      <c r="I2" s="161" t="s">
        <v>75</v>
      </c>
      <c r="J2" s="162" t="s">
        <v>79</v>
      </c>
    </row>
    <row r="3" spans="1:21" ht="30" customHeight="1">
      <c r="A3" s="1160" t="s">
        <v>406</v>
      </c>
      <c r="B3" s="1161"/>
      <c r="C3" s="163" t="s">
        <v>111</v>
      </c>
      <c r="D3" s="1107"/>
      <c r="E3" s="1107"/>
      <c r="F3" s="1108" t="s">
        <v>201</v>
      </c>
      <c r="G3" s="1108"/>
      <c r="H3" s="1108"/>
      <c r="I3" s="1109"/>
      <c r="J3" s="1112">
        <f>J415</f>
        <v>0</v>
      </c>
    </row>
    <row r="4" spans="1:21" ht="30" customHeight="1">
      <c r="A4" s="1128"/>
      <c r="B4" s="1129"/>
      <c r="C4" s="164" t="s">
        <v>112</v>
      </c>
      <c r="D4" s="1116"/>
      <c r="E4" s="1117"/>
      <c r="F4" s="1108" t="s">
        <v>202</v>
      </c>
      <c r="G4" s="1108"/>
      <c r="H4" s="1108"/>
      <c r="I4" s="1110"/>
      <c r="J4" s="1113"/>
    </row>
    <row r="5" spans="1:21" ht="30" customHeight="1">
      <c r="A5" s="1130"/>
      <c r="B5" s="1131"/>
      <c r="C5" s="165" t="s">
        <v>123</v>
      </c>
      <c r="D5" s="1118"/>
      <c r="E5" s="1119"/>
      <c r="F5" s="166"/>
      <c r="G5" s="1115" t="s">
        <v>110</v>
      </c>
      <c r="H5" s="1115"/>
      <c r="I5" s="1111"/>
      <c r="J5" s="1114"/>
    </row>
    <row r="6" spans="1:21" ht="31" customHeight="1"/>
    <row r="7" spans="1:21" ht="49" customHeight="1">
      <c r="D7" s="1124" t="s">
        <v>404</v>
      </c>
      <c r="E7" s="1125"/>
      <c r="F7" s="1125"/>
      <c r="G7" s="1125"/>
      <c r="H7" s="1125"/>
      <c r="I7" s="1125"/>
      <c r="J7" s="1126"/>
    </row>
    <row r="8" spans="1:21" ht="25" customHeight="1">
      <c r="A8" s="78"/>
      <c r="B8" s="78"/>
      <c r="C8" s="78"/>
      <c r="D8" s="1127" t="s">
        <v>405</v>
      </c>
      <c r="E8" s="1127"/>
      <c r="F8" s="1127"/>
      <c r="G8" s="1127"/>
      <c r="H8" s="1127"/>
      <c r="I8" s="1127"/>
      <c r="J8" s="1127"/>
    </row>
    <row r="9" spans="1:21" ht="6" customHeight="1">
      <c r="A9" s="78"/>
      <c r="B9" s="78"/>
      <c r="C9" s="84"/>
      <c r="D9" s="85"/>
      <c r="E9" s="85"/>
      <c r="F9" s="85"/>
      <c r="G9" s="85"/>
      <c r="H9" s="85"/>
      <c r="I9" s="85"/>
      <c r="J9" s="85"/>
    </row>
    <row r="10" spans="1:21" ht="57" customHeight="1">
      <c r="A10" s="1132" t="s">
        <v>107</v>
      </c>
      <c r="B10" s="1132"/>
      <c r="C10" s="1133"/>
      <c r="D10" s="1135" t="s">
        <v>0</v>
      </c>
      <c r="E10" s="1136"/>
      <c r="F10" s="1136"/>
      <c r="G10" s="1137"/>
      <c r="H10" s="1137"/>
      <c r="I10" s="1137"/>
      <c r="J10" s="1138"/>
    </row>
    <row r="11" spans="1:21" ht="44" customHeight="1">
      <c r="A11" s="78"/>
      <c r="B11" s="1134" t="s">
        <v>60</v>
      </c>
      <c r="C11" s="1134"/>
      <c r="D11" s="1142" t="s">
        <v>272</v>
      </c>
      <c r="E11" s="1143"/>
      <c r="F11" s="1143"/>
      <c r="G11" s="1120"/>
      <c r="H11" s="1120"/>
      <c r="I11" s="1120"/>
      <c r="J11" s="1121"/>
    </row>
    <row r="12" spans="1:21" ht="44" customHeight="1">
      <c r="A12" s="78"/>
      <c r="B12" s="1122" t="s">
        <v>124</v>
      </c>
      <c r="C12" s="1123"/>
      <c r="D12" s="1142" t="s">
        <v>1</v>
      </c>
      <c r="E12" s="1143"/>
      <c r="F12" s="1143"/>
      <c r="G12" s="1140"/>
      <c r="H12" s="1140"/>
      <c r="I12" s="1140"/>
      <c r="J12" s="1141"/>
    </row>
    <row r="13" spans="1:21" ht="13" customHeight="1">
      <c r="A13" s="78"/>
      <c r="B13" s="78"/>
      <c r="C13" s="84"/>
      <c r="D13" s="80"/>
      <c r="E13" s="81"/>
      <c r="F13" s="81"/>
      <c r="G13" s="82"/>
      <c r="H13" s="82"/>
      <c r="I13" s="82"/>
      <c r="J13" s="83"/>
    </row>
    <row r="14" spans="1:21" ht="12.75" customHeight="1" thickBot="1">
      <c r="A14" s="78"/>
      <c r="B14" s="78"/>
      <c r="C14" s="84"/>
      <c r="D14" s="118"/>
      <c r="E14" s="118"/>
      <c r="F14" s="118"/>
      <c r="G14" s="119"/>
      <c r="H14" s="119"/>
      <c r="I14" s="119"/>
      <c r="J14" s="119"/>
    </row>
    <row r="15" spans="1:21" ht="50.25" customHeight="1" thickBot="1">
      <c r="A15" s="159"/>
      <c r="B15" s="1162" t="s">
        <v>136</v>
      </c>
      <c r="C15" s="1163"/>
      <c r="D15" s="1163"/>
      <c r="E15" s="1100"/>
      <c r="F15" s="1100"/>
      <c r="G15" s="1100"/>
      <c r="H15" s="1139" t="s">
        <v>137</v>
      </c>
      <c r="I15" s="1139"/>
      <c r="J15" s="1139"/>
    </row>
    <row r="16" spans="1:21" ht="55" customHeight="1" thickBot="1">
      <c r="A16" s="159"/>
      <c r="B16" s="1181" t="s">
        <v>2</v>
      </c>
      <c r="C16" s="1182"/>
      <c r="D16" s="116" t="s">
        <v>113</v>
      </c>
      <c r="E16" s="1171"/>
      <c r="F16" s="1171"/>
      <c r="G16" s="1171"/>
      <c r="H16" s="1171"/>
      <c r="I16" s="1171"/>
      <c r="J16" s="1171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69" customHeight="1">
      <c r="A17" s="1180" t="s">
        <v>135</v>
      </c>
      <c r="B17" s="1180"/>
      <c r="C17" s="262"/>
      <c r="D17" s="117" t="s">
        <v>115</v>
      </c>
      <c r="E17" s="1169"/>
      <c r="F17" s="1169"/>
      <c r="G17" s="1168" t="s">
        <v>114</v>
      </c>
      <c r="H17" s="1168"/>
      <c r="I17" s="1170"/>
      <c r="J17" s="1170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93" customHeight="1">
      <c r="A18" s="78"/>
      <c r="B18" s="1164" t="s">
        <v>222</v>
      </c>
      <c r="C18" s="1165"/>
      <c r="D18" s="1165"/>
      <c r="E18" s="1165"/>
      <c r="F18" s="1165"/>
      <c r="G18" s="1165"/>
      <c r="H18" s="1165"/>
      <c r="I18" s="1165"/>
      <c r="J18" s="1165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89" customFormat="1" ht="11" customHeight="1" thickBot="1">
      <c r="A19" s="86"/>
      <c r="B19" s="87"/>
      <c r="C19" s="88"/>
      <c r="D19" s="88"/>
      <c r="E19" s="88"/>
      <c r="F19" s="88"/>
      <c r="G19" s="88"/>
      <c r="H19" s="88"/>
      <c r="I19" s="88"/>
      <c r="J19" s="88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21" ht="41" customHeight="1" thickBot="1">
      <c r="A20" s="3" t="s">
        <v>3</v>
      </c>
      <c r="B20" s="4"/>
      <c r="C20" s="4"/>
      <c r="D20" s="4"/>
      <c r="E20" s="4"/>
      <c r="F20" s="4"/>
      <c r="G20" s="4"/>
      <c r="H20" s="4"/>
      <c r="I20" s="4"/>
      <c r="J20" s="106" t="s">
        <v>118</v>
      </c>
    </row>
    <row r="21" spans="1:21" ht="33" customHeight="1" thickBot="1">
      <c r="A21" s="1183" t="s">
        <v>95</v>
      </c>
      <c r="B21" s="1184"/>
      <c r="C21" s="1185"/>
      <c r="D21" s="1057" t="s">
        <v>4</v>
      </c>
      <c r="E21" s="1058"/>
      <c r="F21" s="5" t="s">
        <v>5</v>
      </c>
      <c r="G21" s="1059" t="s">
        <v>6</v>
      </c>
      <c r="H21" s="1060"/>
      <c r="I21" s="6" t="s">
        <v>7</v>
      </c>
      <c r="J21" s="7" t="s">
        <v>8</v>
      </c>
    </row>
    <row r="22" spans="1:21" ht="30" customHeight="1">
      <c r="A22" s="1068" t="s">
        <v>9</v>
      </c>
      <c r="B22" s="1070" t="s">
        <v>10</v>
      </c>
      <c r="C22" s="8" t="s">
        <v>80</v>
      </c>
      <c r="D22" s="9">
        <v>150</v>
      </c>
      <c r="E22" s="10" t="s">
        <v>11</v>
      </c>
      <c r="F22" s="11">
        <v>2.95</v>
      </c>
      <c r="G22" s="12">
        <f>F22/D22*1000</f>
        <v>19.666666666666668</v>
      </c>
      <c r="H22" s="13" t="s">
        <v>12</v>
      </c>
      <c r="I22" s="167"/>
      <c r="J22" s="168">
        <f>F22*I22</f>
        <v>0</v>
      </c>
    </row>
    <row r="23" spans="1:21" ht="30" customHeight="1">
      <c r="A23" s="1069"/>
      <c r="B23" s="973"/>
      <c r="C23" s="134" t="s">
        <v>81</v>
      </c>
      <c r="D23" s="15">
        <v>150</v>
      </c>
      <c r="E23" s="16" t="s">
        <v>11</v>
      </c>
      <c r="F23" s="17">
        <v>2.95</v>
      </c>
      <c r="G23" s="135">
        <f t="shared" ref="G23:G45" si="0">F23/D23*1000</f>
        <v>19.666666666666668</v>
      </c>
      <c r="H23" s="136" t="s">
        <v>12</v>
      </c>
      <c r="I23" s="169"/>
      <c r="J23" s="170">
        <f t="shared" ref="J23:J30" si="1">F23*I23</f>
        <v>0</v>
      </c>
    </row>
    <row r="24" spans="1:21" ht="30" customHeight="1">
      <c r="A24" s="1069"/>
      <c r="B24" s="973"/>
      <c r="C24" s="134" t="s">
        <v>82</v>
      </c>
      <c r="D24" s="15">
        <v>150</v>
      </c>
      <c r="E24" s="16" t="s">
        <v>11</v>
      </c>
      <c r="F24" s="17">
        <v>2.95</v>
      </c>
      <c r="G24" s="135">
        <f t="shared" si="0"/>
        <v>19.666666666666668</v>
      </c>
      <c r="H24" s="136" t="s">
        <v>12</v>
      </c>
      <c r="I24" s="169"/>
      <c r="J24" s="170">
        <f t="shared" si="1"/>
        <v>0</v>
      </c>
    </row>
    <row r="25" spans="1:21" ht="30" customHeight="1">
      <c r="A25" s="1069"/>
      <c r="B25" s="973"/>
      <c r="C25" s="856" t="s">
        <v>83</v>
      </c>
      <c r="D25" s="15">
        <v>150</v>
      </c>
      <c r="E25" s="16" t="s">
        <v>11</v>
      </c>
      <c r="F25" s="17">
        <v>2.95</v>
      </c>
      <c r="G25" s="135">
        <f t="shared" si="0"/>
        <v>19.666666666666668</v>
      </c>
      <c r="H25" s="136" t="s">
        <v>12</v>
      </c>
      <c r="I25" s="169"/>
      <c r="J25" s="170">
        <f t="shared" si="1"/>
        <v>0</v>
      </c>
    </row>
    <row r="26" spans="1:21" ht="30" customHeight="1">
      <c r="A26" s="1069"/>
      <c r="B26" s="973"/>
      <c r="C26" s="856" t="s">
        <v>84</v>
      </c>
      <c r="D26" s="15">
        <v>150</v>
      </c>
      <c r="E26" s="16" t="s">
        <v>11</v>
      </c>
      <c r="F26" s="17">
        <v>2.95</v>
      </c>
      <c r="G26" s="135">
        <f t="shared" si="0"/>
        <v>19.666666666666668</v>
      </c>
      <c r="H26" s="136" t="s">
        <v>12</v>
      </c>
      <c r="I26" s="169"/>
      <c r="J26" s="170">
        <f t="shared" ref="J26" si="2">F26*I26</f>
        <v>0</v>
      </c>
    </row>
    <row r="27" spans="1:21" ht="30" customHeight="1">
      <c r="A27" s="1069"/>
      <c r="B27" s="973"/>
      <c r="C27" s="134" t="s">
        <v>90</v>
      </c>
      <c r="D27" s="15">
        <v>150</v>
      </c>
      <c r="E27" s="16" t="s">
        <v>11</v>
      </c>
      <c r="F27" s="17">
        <v>2.95</v>
      </c>
      <c r="G27" s="135">
        <f t="shared" si="0"/>
        <v>19.666666666666668</v>
      </c>
      <c r="H27" s="136" t="s">
        <v>12</v>
      </c>
      <c r="I27" s="169"/>
      <c r="J27" s="170">
        <f t="shared" si="1"/>
        <v>0</v>
      </c>
    </row>
    <row r="28" spans="1:21" ht="30" customHeight="1">
      <c r="A28" s="1069"/>
      <c r="B28" s="973"/>
      <c r="C28" s="739" t="s">
        <v>91</v>
      </c>
      <c r="D28" s="15">
        <v>150</v>
      </c>
      <c r="E28" s="16" t="s">
        <v>11</v>
      </c>
      <c r="F28" s="17">
        <v>2.95</v>
      </c>
      <c r="G28" s="135">
        <f t="shared" si="0"/>
        <v>19.666666666666668</v>
      </c>
      <c r="H28" s="136" t="s">
        <v>12</v>
      </c>
      <c r="I28" s="169"/>
      <c r="J28" s="170">
        <f>F28*I28</f>
        <v>0</v>
      </c>
    </row>
    <row r="29" spans="1:21" ht="30" customHeight="1">
      <c r="A29" s="1069"/>
      <c r="B29" s="973"/>
      <c r="C29" s="14" t="s">
        <v>85</v>
      </c>
      <c r="D29" s="15">
        <v>150</v>
      </c>
      <c r="E29" s="16" t="s">
        <v>11</v>
      </c>
      <c r="F29" s="17">
        <v>2.95</v>
      </c>
      <c r="G29" s="18">
        <f t="shared" si="0"/>
        <v>19.666666666666668</v>
      </c>
      <c r="H29" s="19" t="s">
        <v>12</v>
      </c>
      <c r="I29" s="169"/>
      <c r="J29" s="170">
        <f t="shared" si="1"/>
        <v>0</v>
      </c>
    </row>
    <row r="30" spans="1:21" ht="30" customHeight="1" thickBot="1">
      <c r="A30" s="1069"/>
      <c r="B30" s="973"/>
      <c r="C30" s="857" t="s">
        <v>86</v>
      </c>
      <c r="D30" s="900">
        <v>150</v>
      </c>
      <c r="E30" s="901" t="s">
        <v>11</v>
      </c>
      <c r="F30" s="902">
        <v>2.95</v>
      </c>
      <c r="G30" s="903">
        <f t="shared" si="0"/>
        <v>19.666666666666668</v>
      </c>
      <c r="H30" s="904" t="s">
        <v>12</v>
      </c>
      <c r="I30" s="905"/>
      <c r="J30" s="906">
        <f t="shared" si="1"/>
        <v>0</v>
      </c>
    </row>
    <row r="31" spans="1:21" ht="30" customHeight="1">
      <c r="A31" s="1069"/>
      <c r="B31" s="1081" t="s">
        <v>13</v>
      </c>
      <c r="C31" s="907" t="s">
        <v>87</v>
      </c>
      <c r="D31" s="315">
        <v>120</v>
      </c>
      <c r="E31" s="316" t="s">
        <v>11</v>
      </c>
      <c r="F31" s="908">
        <v>2.95</v>
      </c>
      <c r="G31" s="318">
        <f t="shared" si="0"/>
        <v>24.583333333333336</v>
      </c>
      <c r="H31" s="319" t="s">
        <v>12</v>
      </c>
      <c r="I31" s="909"/>
      <c r="J31" s="910">
        <f>F31*I31</f>
        <v>0</v>
      </c>
    </row>
    <row r="32" spans="1:21" ht="30" customHeight="1">
      <c r="A32" s="1069"/>
      <c r="B32" s="1082"/>
      <c r="C32" s="574" t="s">
        <v>407</v>
      </c>
      <c r="D32" s="520">
        <v>120</v>
      </c>
      <c r="E32" s="519" t="s">
        <v>11</v>
      </c>
      <c r="F32" s="575">
        <v>2.95</v>
      </c>
      <c r="G32" s="54">
        <f>F32/D32*1000</f>
        <v>24.583333333333336</v>
      </c>
      <c r="H32" s="56" t="s">
        <v>12</v>
      </c>
      <c r="I32" s="576"/>
      <c r="J32" s="911">
        <f>F32*I32</f>
        <v>0</v>
      </c>
    </row>
    <row r="33" spans="1:10" ht="30" customHeight="1">
      <c r="A33" s="1069"/>
      <c r="B33" s="1082"/>
      <c r="C33" s="20" t="s">
        <v>88</v>
      </c>
      <c r="D33" s="21">
        <v>120</v>
      </c>
      <c r="E33" s="22" t="s">
        <v>11</v>
      </c>
      <c r="F33" s="575">
        <v>2.95</v>
      </c>
      <c r="G33" s="54">
        <f t="shared" si="0"/>
        <v>24.583333333333336</v>
      </c>
      <c r="H33" s="56" t="s">
        <v>12</v>
      </c>
      <c r="I33" s="172"/>
      <c r="J33" s="911">
        <f>F33*I33</f>
        <v>0</v>
      </c>
    </row>
    <row r="34" spans="1:10" ht="30" customHeight="1" thickBot="1">
      <c r="A34" s="1069"/>
      <c r="B34" s="1083"/>
      <c r="C34" s="912" t="s">
        <v>89</v>
      </c>
      <c r="D34" s="913">
        <v>120</v>
      </c>
      <c r="E34" s="914" t="s">
        <v>11</v>
      </c>
      <c r="F34" s="915">
        <v>2.95</v>
      </c>
      <c r="G34" s="916">
        <f t="shared" si="0"/>
        <v>24.583333333333336</v>
      </c>
      <c r="H34" s="917" t="s">
        <v>12</v>
      </c>
      <c r="I34" s="173"/>
      <c r="J34" s="918">
        <f>F34*I34</f>
        <v>0</v>
      </c>
    </row>
    <row r="35" spans="1:10" ht="30" customHeight="1">
      <c r="A35" s="1069"/>
      <c r="B35" s="1246" t="s">
        <v>448</v>
      </c>
      <c r="C35" s="1247"/>
      <c r="D35" s="1247"/>
      <c r="E35" s="1247"/>
      <c r="F35" s="1247"/>
      <c r="G35" s="1247"/>
      <c r="H35" s="1248"/>
      <c r="I35" s="174"/>
      <c r="J35" s="171">
        <f>SUM(J22:J34)</f>
        <v>0</v>
      </c>
    </row>
    <row r="36" spans="1:10" ht="30" customHeight="1" thickBot="1">
      <c r="A36" s="1069"/>
      <c r="B36" s="1249" t="s">
        <v>172</v>
      </c>
      <c r="C36" s="1250"/>
      <c r="D36" s="1250"/>
      <c r="E36" s="1250"/>
      <c r="F36" s="1250"/>
      <c r="G36" s="1250"/>
      <c r="H36" s="1251"/>
      <c r="I36" s="174"/>
      <c r="J36" s="577">
        <f>IF(J35&gt;14,-J35*0.0508,0)</f>
        <v>0</v>
      </c>
    </row>
    <row r="37" spans="1:10" ht="30" customHeight="1">
      <c r="A37" s="972" t="s">
        <v>14</v>
      </c>
      <c r="B37" s="1175" t="s">
        <v>10</v>
      </c>
      <c r="C37" s="526" t="s">
        <v>80</v>
      </c>
      <c r="D37" s="143">
        <v>50</v>
      </c>
      <c r="E37" s="144" t="s">
        <v>11</v>
      </c>
      <c r="F37" s="527">
        <v>1.5</v>
      </c>
      <c r="G37" s="528">
        <f t="shared" si="0"/>
        <v>30</v>
      </c>
      <c r="H37" s="529" t="s">
        <v>12</v>
      </c>
      <c r="I37" s="530"/>
      <c r="J37" s="190">
        <f t="shared" ref="J37:J45" si="3">F37*I37</f>
        <v>0</v>
      </c>
    </row>
    <row r="38" spans="1:10" ht="30" customHeight="1">
      <c r="A38" s="973"/>
      <c r="B38" s="1176"/>
      <c r="C38" s="137" t="s">
        <v>82</v>
      </c>
      <c r="D38" s="15">
        <v>50</v>
      </c>
      <c r="E38" s="16" t="s">
        <v>11</v>
      </c>
      <c r="F38" s="23">
        <v>1.5</v>
      </c>
      <c r="G38" s="138">
        <f t="shared" si="0"/>
        <v>30</v>
      </c>
      <c r="H38" s="139" t="s">
        <v>12</v>
      </c>
      <c r="I38" s="175"/>
      <c r="J38" s="176">
        <f t="shared" si="3"/>
        <v>0</v>
      </c>
    </row>
    <row r="39" spans="1:10" ht="30" customHeight="1">
      <c r="A39" s="973"/>
      <c r="B39" s="1176"/>
      <c r="C39" s="137" t="s">
        <v>90</v>
      </c>
      <c r="D39" s="15">
        <v>50</v>
      </c>
      <c r="E39" s="16" t="s">
        <v>11</v>
      </c>
      <c r="F39" s="23">
        <v>1.5</v>
      </c>
      <c r="G39" s="138">
        <f t="shared" si="0"/>
        <v>30</v>
      </c>
      <c r="H39" s="139" t="s">
        <v>12</v>
      </c>
      <c r="I39" s="175"/>
      <c r="J39" s="176">
        <f t="shared" si="3"/>
        <v>0</v>
      </c>
    </row>
    <row r="40" spans="1:10" ht="30" customHeight="1">
      <c r="A40" s="973"/>
      <c r="B40" s="1176"/>
      <c r="C40" s="137" t="s">
        <v>85</v>
      </c>
      <c r="D40" s="15">
        <v>50</v>
      </c>
      <c r="E40" s="16" t="s">
        <v>11</v>
      </c>
      <c r="F40" s="23">
        <v>1.5</v>
      </c>
      <c r="G40" s="138">
        <f t="shared" si="0"/>
        <v>30</v>
      </c>
      <c r="H40" s="139" t="s">
        <v>12</v>
      </c>
      <c r="I40" s="175"/>
      <c r="J40" s="176">
        <f t="shared" si="3"/>
        <v>0</v>
      </c>
    </row>
    <row r="41" spans="1:10" ht="30" customHeight="1">
      <c r="A41" s="973"/>
      <c r="B41" s="1177"/>
      <c r="C41" s="137" t="s">
        <v>91</v>
      </c>
      <c r="D41" s="15">
        <v>50</v>
      </c>
      <c r="E41" s="16" t="s">
        <v>11</v>
      </c>
      <c r="F41" s="23">
        <v>1.5</v>
      </c>
      <c r="G41" s="138">
        <f>F41/D41*1000</f>
        <v>30</v>
      </c>
      <c r="H41" s="139" t="s">
        <v>12</v>
      </c>
      <c r="I41" s="175"/>
      <c r="J41" s="176">
        <f>F41*I41</f>
        <v>0</v>
      </c>
    </row>
    <row r="42" spans="1:10" ht="30" customHeight="1" thickBot="1">
      <c r="A42" s="973"/>
      <c r="B42" s="1177"/>
      <c r="C42" s="867" t="s">
        <v>408</v>
      </c>
      <c r="D42" s="124">
        <v>45</v>
      </c>
      <c r="E42" s="141" t="s">
        <v>11</v>
      </c>
      <c r="F42" s="868">
        <v>1.5</v>
      </c>
      <c r="G42" s="869">
        <f t="shared" si="0"/>
        <v>33.333333333333336</v>
      </c>
      <c r="H42" s="870" t="s">
        <v>12</v>
      </c>
      <c r="I42" s="871"/>
      <c r="J42" s="183">
        <f t="shared" si="3"/>
        <v>0</v>
      </c>
    </row>
    <row r="43" spans="1:10" ht="30" customHeight="1">
      <c r="A43" s="973"/>
      <c r="B43" s="1081" t="s">
        <v>13</v>
      </c>
      <c r="C43" s="519" t="s">
        <v>87</v>
      </c>
      <c r="D43" s="520">
        <v>35</v>
      </c>
      <c r="E43" s="519" t="s">
        <v>11</v>
      </c>
      <c r="F43" s="521">
        <v>1.5</v>
      </c>
      <c r="G43" s="522">
        <f t="shared" si="0"/>
        <v>42.857142857142854</v>
      </c>
      <c r="H43" s="523" t="s">
        <v>12</v>
      </c>
      <c r="I43" s="524"/>
      <c r="J43" s="525">
        <f t="shared" si="3"/>
        <v>0</v>
      </c>
    </row>
    <row r="44" spans="1:10" ht="30" customHeight="1">
      <c r="A44" s="973"/>
      <c r="B44" s="1082"/>
      <c r="C44" s="574" t="s">
        <v>407</v>
      </c>
      <c r="D44" s="520">
        <v>35</v>
      </c>
      <c r="E44" s="519" t="s">
        <v>11</v>
      </c>
      <c r="F44" s="521">
        <v>1.5</v>
      </c>
      <c r="G44" s="522">
        <f t="shared" si="0"/>
        <v>42.857142857142854</v>
      </c>
      <c r="H44" s="523" t="s">
        <v>12</v>
      </c>
      <c r="I44" s="524"/>
      <c r="J44" s="525">
        <f>F44*I44</f>
        <v>0</v>
      </c>
    </row>
    <row r="45" spans="1:10" ht="30" customHeight="1">
      <c r="A45" s="973"/>
      <c r="B45" s="1082"/>
      <c r="C45" s="24" t="s">
        <v>89</v>
      </c>
      <c r="D45" s="21">
        <v>35</v>
      </c>
      <c r="E45" s="22" t="s">
        <v>11</v>
      </c>
      <c r="F45" s="23">
        <v>1.5</v>
      </c>
      <c r="G45" s="122">
        <f t="shared" si="0"/>
        <v>42.857142857142854</v>
      </c>
      <c r="H45" s="123" t="s">
        <v>12</v>
      </c>
      <c r="I45" s="177"/>
      <c r="J45" s="178">
        <f t="shared" si="3"/>
        <v>0</v>
      </c>
    </row>
    <row r="46" spans="1:10" ht="30" customHeight="1" thickBot="1">
      <c r="A46" s="974"/>
      <c r="B46" s="1083"/>
      <c r="C46" s="512" t="s">
        <v>88</v>
      </c>
      <c r="D46" s="513">
        <v>35</v>
      </c>
      <c r="E46" s="512" t="s">
        <v>11</v>
      </c>
      <c r="F46" s="514">
        <v>1.5</v>
      </c>
      <c r="G46" s="515">
        <f>F46/D46*1000</f>
        <v>42.857142857142854</v>
      </c>
      <c r="H46" s="516" t="s">
        <v>12</v>
      </c>
      <c r="I46" s="517"/>
      <c r="J46" s="518">
        <f>F46*I46</f>
        <v>0</v>
      </c>
    </row>
    <row r="47" spans="1:10" ht="33" customHeight="1" thickBot="1">
      <c r="A47" s="25" t="s">
        <v>15</v>
      </c>
      <c r="B47" s="26"/>
      <c r="C47" s="26"/>
      <c r="D47" s="26"/>
      <c r="E47" s="26"/>
      <c r="F47" s="26"/>
      <c r="G47" s="26"/>
      <c r="H47" s="26"/>
      <c r="I47" s="26"/>
      <c r="J47" s="27"/>
    </row>
    <row r="48" spans="1:10" ht="33" customHeight="1" thickBot="1">
      <c r="A48" s="1178" t="s">
        <v>16</v>
      </c>
      <c r="B48" s="1179"/>
      <c r="C48" s="28" t="s">
        <v>17</v>
      </c>
      <c r="D48" s="1064" t="s">
        <v>4</v>
      </c>
      <c r="E48" s="1065"/>
      <c r="F48" s="29" t="s">
        <v>5</v>
      </c>
      <c r="G48" s="1066" t="s">
        <v>6</v>
      </c>
      <c r="H48" s="1067"/>
      <c r="I48" s="30" t="s">
        <v>7</v>
      </c>
      <c r="J48" s="31" t="s">
        <v>8</v>
      </c>
    </row>
    <row r="49" spans="1:10" ht="33" customHeight="1">
      <c r="A49" s="1029" t="s">
        <v>18</v>
      </c>
      <c r="B49" s="1030"/>
      <c r="C49" s="32" t="s">
        <v>164</v>
      </c>
      <c r="D49" s="33">
        <v>250</v>
      </c>
      <c r="E49" s="34" t="s">
        <v>11</v>
      </c>
      <c r="F49" s="39">
        <v>6.35</v>
      </c>
      <c r="G49" s="36">
        <f>F49/D49*1000</f>
        <v>25.4</v>
      </c>
      <c r="H49" s="37" t="s">
        <v>12</v>
      </c>
      <c r="I49" s="179"/>
      <c r="J49" s="180">
        <f>F49*I49</f>
        <v>0</v>
      </c>
    </row>
    <row r="50" spans="1:10" ht="30" customHeight="1">
      <c r="A50" s="1031"/>
      <c r="B50" s="1032"/>
      <c r="C50" s="32" t="s">
        <v>19</v>
      </c>
      <c r="D50" s="33">
        <v>250</v>
      </c>
      <c r="E50" s="34" t="s">
        <v>11</v>
      </c>
      <c r="F50" s="35">
        <v>5.95</v>
      </c>
      <c r="G50" s="36">
        <f t="shared" ref="G50:G67" si="4">F50/D50*1000</f>
        <v>23.8</v>
      </c>
      <c r="H50" s="37" t="s">
        <v>12</v>
      </c>
      <c r="I50" s="179"/>
      <c r="J50" s="180">
        <f t="shared" ref="J50:J67" si="5">F50*I50</f>
        <v>0</v>
      </c>
    </row>
    <row r="51" spans="1:10" ht="30" customHeight="1">
      <c r="A51" s="1031"/>
      <c r="B51" s="1032"/>
      <c r="C51" s="125" t="s">
        <v>20</v>
      </c>
      <c r="D51" s="126">
        <v>250</v>
      </c>
      <c r="E51" s="127" t="s">
        <v>11</v>
      </c>
      <c r="F51" s="35">
        <v>5.55</v>
      </c>
      <c r="G51" s="128">
        <f t="shared" si="4"/>
        <v>22.2</v>
      </c>
      <c r="H51" s="129" t="s">
        <v>12</v>
      </c>
      <c r="I51" s="175"/>
      <c r="J51" s="180">
        <f t="shared" si="5"/>
        <v>0</v>
      </c>
    </row>
    <row r="52" spans="1:10" ht="30" customHeight="1">
      <c r="A52" s="1031"/>
      <c r="B52" s="1032"/>
      <c r="C52" s="953" t="s">
        <v>21</v>
      </c>
      <c r="D52" s="954">
        <v>250</v>
      </c>
      <c r="E52" s="955" t="s">
        <v>11</v>
      </c>
      <c r="F52" s="956">
        <v>7.9</v>
      </c>
      <c r="G52" s="957">
        <f t="shared" si="4"/>
        <v>31.6</v>
      </c>
      <c r="H52" s="958" t="s">
        <v>12</v>
      </c>
      <c r="I52" s="844"/>
      <c r="J52" s="781">
        <f t="shared" si="5"/>
        <v>0</v>
      </c>
    </row>
    <row r="53" spans="1:10" ht="30" customHeight="1">
      <c r="A53" s="1031"/>
      <c r="B53" s="1032"/>
      <c r="C53" s="125" t="s">
        <v>22</v>
      </c>
      <c r="D53" s="126">
        <v>250</v>
      </c>
      <c r="E53" s="127" t="s">
        <v>11</v>
      </c>
      <c r="F53" s="38">
        <v>6.65</v>
      </c>
      <c r="G53" s="128">
        <f t="shared" si="4"/>
        <v>26.6</v>
      </c>
      <c r="H53" s="129" t="s">
        <v>12</v>
      </c>
      <c r="I53" s="179"/>
      <c r="J53" s="180">
        <f t="shared" si="5"/>
        <v>0</v>
      </c>
    </row>
    <row r="54" spans="1:10" ht="30" customHeight="1">
      <c r="A54" s="1031"/>
      <c r="B54" s="1032"/>
      <c r="C54" s="130" t="s">
        <v>23</v>
      </c>
      <c r="D54" s="15">
        <v>250</v>
      </c>
      <c r="E54" s="16" t="s">
        <v>11</v>
      </c>
      <c r="F54" s="39">
        <v>6.35</v>
      </c>
      <c r="G54" s="131">
        <f t="shared" si="4"/>
        <v>25.4</v>
      </c>
      <c r="H54" s="132" t="s">
        <v>12</v>
      </c>
      <c r="I54" s="181"/>
      <c r="J54" s="180">
        <f t="shared" si="5"/>
        <v>0</v>
      </c>
    </row>
    <row r="55" spans="1:10" ht="30" customHeight="1" thickBot="1">
      <c r="A55" s="1033"/>
      <c r="B55" s="1034"/>
      <c r="C55" s="140" t="s">
        <v>24</v>
      </c>
      <c r="D55" s="124">
        <v>250</v>
      </c>
      <c r="E55" s="141" t="s">
        <v>11</v>
      </c>
      <c r="F55" s="40">
        <v>6.95</v>
      </c>
      <c r="G55" s="148">
        <f t="shared" si="4"/>
        <v>27.8</v>
      </c>
      <c r="H55" s="149" t="s">
        <v>12</v>
      </c>
      <c r="I55" s="182"/>
      <c r="J55" s="183">
        <f t="shared" si="5"/>
        <v>0</v>
      </c>
    </row>
    <row r="56" spans="1:10" ht="30" customHeight="1">
      <c r="A56" s="1035" t="s">
        <v>25</v>
      </c>
      <c r="B56" s="1036"/>
      <c r="C56" s="41" t="s">
        <v>164</v>
      </c>
      <c r="D56" s="315">
        <v>500</v>
      </c>
      <c r="E56" s="316" t="s">
        <v>11</v>
      </c>
      <c r="F56" s="17">
        <v>11.45</v>
      </c>
      <c r="G56" s="318">
        <f>F56/D56*1000</f>
        <v>22.9</v>
      </c>
      <c r="H56" s="319" t="s">
        <v>12</v>
      </c>
      <c r="I56" s="184"/>
      <c r="J56" s="185">
        <f>F56*I56</f>
        <v>0</v>
      </c>
    </row>
    <row r="57" spans="1:10" ht="30" customHeight="1">
      <c r="A57" s="1037"/>
      <c r="B57" s="1038"/>
      <c r="C57" s="41" t="s">
        <v>19</v>
      </c>
      <c r="D57" s="42">
        <v>500</v>
      </c>
      <c r="E57" s="43" t="s">
        <v>11</v>
      </c>
      <c r="F57" s="44">
        <v>10.7</v>
      </c>
      <c r="G57" s="45">
        <f t="shared" si="4"/>
        <v>21.4</v>
      </c>
      <c r="H57" s="46" t="s">
        <v>12</v>
      </c>
      <c r="I57" s="184"/>
      <c r="J57" s="185">
        <f t="shared" si="5"/>
        <v>0</v>
      </c>
    </row>
    <row r="58" spans="1:10" ht="30" customHeight="1">
      <c r="A58" s="1037"/>
      <c r="B58" s="1038"/>
      <c r="C58" s="47" t="s">
        <v>20</v>
      </c>
      <c r="D58" s="48">
        <v>500</v>
      </c>
      <c r="E58" s="49" t="s">
        <v>11</v>
      </c>
      <c r="F58" s="50">
        <v>9.9499999999999993</v>
      </c>
      <c r="G58" s="51">
        <v>19.8</v>
      </c>
      <c r="H58" s="52" t="s">
        <v>12</v>
      </c>
      <c r="I58" s="186"/>
      <c r="J58" s="185">
        <f t="shared" si="5"/>
        <v>0</v>
      </c>
    </row>
    <row r="59" spans="1:10" ht="30" customHeight="1">
      <c r="A59" s="1037"/>
      <c r="B59" s="1038"/>
      <c r="C59" s="47" t="s">
        <v>22</v>
      </c>
      <c r="D59" s="21">
        <v>500</v>
      </c>
      <c r="E59" s="22" t="s">
        <v>11</v>
      </c>
      <c r="F59" s="53">
        <v>11.95</v>
      </c>
      <c r="G59" s="54">
        <f>F59/D59*1000</f>
        <v>23.9</v>
      </c>
      <c r="H59" s="55" t="s">
        <v>12</v>
      </c>
      <c r="I59" s="186"/>
      <c r="J59" s="185">
        <f t="shared" si="5"/>
        <v>0</v>
      </c>
    </row>
    <row r="60" spans="1:10" ht="30" customHeight="1">
      <c r="A60" s="1037"/>
      <c r="B60" s="1038"/>
      <c r="C60" s="47" t="s">
        <v>23</v>
      </c>
      <c r="D60" s="21">
        <v>500</v>
      </c>
      <c r="E60" s="22" t="s">
        <v>11</v>
      </c>
      <c r="F60" s="17">
        <v>11.45</v>
      </c>
      <c r="G60" s="54">
        <f t="shared" si="4"/>
        <v>22.9</v>
      </c>
      <c r="H60" s="56" t="s">
        <v>12</v>
      </c>
      <c r="I60" s="186"/>
      <c r="J60" s="185">
        <f t="shared" si="5"/>
        <v>0</v>
      </c>
    </row>
    <row r="61" spans="1:10" ht="30" customHeight="1" thickBot="1">
      <c r="A61" s="1039"/>
      <c r="B61" s="1040"/>
      <c r="C61" s="112" t="s">
        <v>24</v>
      </c>
      <c r="D61" s="42">
        <v>500</v>
      </c>
      <c r="E61" s="43" t="s">
        <v>11</v>
      </c>
      <c r="F61" s="113">
        <v>12.55</v>
      </c>
      <c r="G61" s="45">
        <f t="shared" si="4"/>
        <v>25.1</v>
      </c>
      <c r="H61" s="114" t="s">
        <v>12</v>
      </c>
      <c r="I61" s="187"/>
      <c r="J61" s="188">
        <f t="shared" si="5"/>
        <v>0</v>
      </c>
    </row>
    <row r="62" spans="1:10" ht="30" customHeight="1">
      <c r="A62" s="1041" t="s">
        <v>26</v>
      </c>
      <c r="B62" s="1042"/>
      <c r="C62" s="142" t="s">
        <v>164</v>
      </c>
      <c r="D62" s="143">
        <v>1000</v>
      </c>
      <c r="E62" s="144" t="s">
        <v>11</v>
      </c>
      <c r="F62" s="317">
        <v>20.95</v>
      </c>
      <c r="G62" s="150">
        <f>F62/D62*1000</f>
        <v>20.95</v>
      </c>
      <c r="H62" s="151" t="s">
        <v>12</v>
      </c>
      <c r="I62" s="189"/>
      <c r="J62" s="190">
        <f>F62*I62</f>
        <v>0</v>
      </c>
    </row>
    <row r="63" spans="1:10" ht="30" customHeight="1">
      <c r="A63" s="1043"/>
      <c r="B63" s="1044"/>
      <c r="C63" s="125" t="s">
        <v>19</v>
      </c>
      <c r="D63" s="126">
        <v>1000</v>
      </c>
      <c r="E63" s="127" t="s">
        <v>11</v>
      </c>
      <c r="F63" s="35">
        <v>19.95</v>
      </c>
      <c r="G63" s="128">
        <f t="shared" si="4"/>
        <v>19.95</v>
      </c>
      <c r="H63" s="129" t="s">
        <v>12</v>
      </c>
      <c r="I63" s="179"/>
      <c r="J63" s="180">
        <f t="shared" si="5"/>
        <v>0</v>
      </c>
    </row>
    <row r="64" spans="1:10" ht="30" customHeight="1">
      <c r="A64" s="1043"/>
      <c r="B64" s="1044"/>
      <c r="C64" s="125" t="s">
        <v>20</v>
      </c>
      <c r="D64" s="126">
        <v>1000</v>
      </c>
      <c r="E64" s="127" t="s">
        <v>11</v>
      </c>
      <c r="F64" s="35">
        <v>18.600000000000001</v>
      </c>
      <c r="G64" s="128">
        <f t="shared" si="4"/>
        <v>18.600000000000001</v>
      </c>
      <c r="H64" s="129" t="s">
        <v>12</v>
      </c>
      <c r="I64" s="181"/>
      <c r="J64" s="180">
        <f t="shared" si="5"/>
        <v>0</v>
      </c>
    </row>
    <row r="65" spans="1:10" ht="30" customHeight="1">
      <c r="A65" s="1043"/>
      <c r="B65" s="1044"/>
      <c r="C65" s="286" t="s">
        <v>22</v>
      </c>
      <c r="D65" s="287">
        <v>1000</v>
      </c>
      <c r="E65" s="288" t="s">
        <v>11</v>
      </c>
      <c r="F65" s="292">
        <v>21.95</v>
      </c>
      <c r="G65" s="289">
        <f t="shared" si="4"/>
        <v>21.95</v>
      </c>
      <c r="H65" s="290" t="s">
        <v>12</v>
      </c>
      <c r="I65" s="293"/>
      <c r="J65" s="291">
        <f t="shared" si="5"/>
        <v>0</v>
      </c>
    </row>
    <row r="66" spans="1:10" ht="30" customHeight="1">
      <c r="A66" s="1043"/>
      <c r="B66" s="1044"/>
      <c r="C66" s="130" t="s">
        <v>23</v>
      </c>
      <c r="D66" s="15">
        <v>1000</v>
      </c>
      <c r="E66" s="16" t="s">
        <v>11</v>
      </c>
      <c r="F66" s="39">
        <v>20.95</v>
      </c>
      <c r="G66" s="131">
        <f t="shared" si="4"/>
        <v>20.95</v>
      </c>
      <c r="H66" s="132" t="s">
        <v>12</v>
      </c>
      <c r="I66" s="181"/>
      <c r="J66" s="180">
        <f t="shared" si="5"/>
        <v>0</v>
      </c>
    </row>
    <row r="67" spans="1:10" ht="30" customHeight="1" thickBot="1">
      <c r="A67" s="1045"/>
      <c r="B67" s="1046"/>
      <c r="C67" s="145" t="s">
        <v>24</v>
      </c>
      <c r="D67" s="146">
        <v>1000</v>
      </c>
      <c r="E67" s="147" t="s">
        <v>11</v>
      </c>
      <c r="F67" s="115">
        <v>23.65</v>
      </c>
      <c r="G67" s="152">
        <f t="shared" si="4"/>
        <v>23.65</v>
      </c>
      <c r="H67" s="153" t="s">
        <v>12</v>
      </c>
      <c r="I67" s="191"/>
      <c r="J67" s="183">
        <f t="shared" si="5"/>
        <v>0</v>
      </c>
    </row>
    <row r="68" spans="1:10" ht="33" customHeight="1" thickBot="1">
      <c r="A68" s="57" t="s">
        <v>27</v>
      </c>
      <c r="B68" s="58"/>
      <c r="C68" s="58"/>
      <c r="D68" s="58"/>
      <c r="E68" s="58"/>
      <c r="F68" s="58"/>
      <c r="G68" s="58"/>
      <c r="H68" s="58"/>
      <c r="I68" s="58"/>
      <c r="J68" s="111"/>
    </row>
    <row r="69" spans="1:10" ht="33" customHeight="1" thickBot="1">
      <c r="A69" s="1061" t="s">
        <v>28</v>
      </c>
      <c r="B69" s="1062"/>
      <c r="C69" s="1063"/>
      <c r="D69" s="1050" t="s">
        <v>4</v>
      </c>
      <c r="E69" s="1051"/>
      <c r="F69" s="108" t="s">
        <v>5</v>
      </c>
      <c r="G69" s="1084" t="s">
        <v>6</v>
      </c>
      <c r="H69" s="1085"/>
      <c r="I69" s="109" t="s">
        <v>7</v>
      </c>
      <c r="J69" s="110" t="s">
        <v>8</v>
      </c>
    </row>
    <row r="70" spans="1:10" ht="30" customHeight="1">
      <c r="A70" s="837" t="s">
        <v>153</v>
      </c>
      <c r="B70" s="838"/>
      <c r="C70" s="839"/>
      <c r="D70" s="448">
        <v>150</v>
      </c>
      <c r="E70" s="819" t="s">
        <v>11</v>
      </c>
      <c r="F70" s="497">
        <v>3.6</v>
      </c>
      <c r="G70" s="729">
        <f t="shared" ref="G70:G85" si="6">F70/D70*1000</f>
        <v>24</v>
      </c>
      <c r="H70" s="840" t="s">
        <v>12</v>
      </c>
      <c r="I70" s="452"/>
      <c r="J70" s="453">
        <f>F70*I70</f>
        <v>0</v>
      </c>
    </row>
    <row r="71" spans="1:10" ht="30" customHeight="1">
      <c r="A71" s="841" t="s">
        <v>314</v>
      </c>
      <c r="B71" s="842"/>
      <c r="C71" s="843"/>
      <c r="D71" s="769">
        <v>150</v>
      </c>
      <c r="E71" s="770" t="s">
        <v>11</v>
      </c>
      <c r="F71" s="779">
        <v>3.9</v>
      </c>
      <c r="G71" s="775">
        <f t="shared" si="6"/>
        <v>26</v>
      </c>
      <c r="H71" s="780" t="s">
        <v>12</v>
      </c>
      <c r="I71" s="844"/>
      <c r="J71" s="781">
        <f>F71*I71</f>
        <v>0</v>
      </c>
    </row>
    <row r="72" spans="1:10" ht="30" customHeight="1">
      <c r="A72" s="1047" t="s">
        <v>152</v>
      </c>
      <c r="B72" s="1048"/>
      <c r="C72" s="1049"/>
      <c r="D72" s="327">
        <v>150</v>
      </c>
      <c r="E72" s="328" t="s">
        <v>11</v>
      </c>
      <c r="F72" s="329">
        <v>3.7</v>
      </c>
      <c r="G72" s="275">
        <f t="shared" si="6"/>
        <v>24.666666666666668</v>
      </c>
      <c r="H72" s="322" t="s">
        <v>12</v>
      </c>
      <c r="I72" s="293"/>
      <c r="J72" s="323">
        <f>F72*I72</f>
        <v>0</v>
      </c>
    </row>
    <row r="73" spans="1:10" ht="30" customHeight="1">
      <c r="A73" s="330" t="s">
        <v>151</v>
      </c>
      <c r="B73" s="331"/>
      <c r="C73" s="332"/>
      <c r="D73" s="325">
        <v>150</v>
      </c>
      <c r="E73" s="326" t="s">
        <v>11</v>
      </c>
      <c r="F73" s="329">
        <v>3.7</v>
      </c>
      <c r="G73" s="275">
        <f t="shared" si="6"/>
        <v>24.666666666666668</v>
      </c>
      <c r="H73" s="322" t="s">
        <v>12</v>
      </c>
      <c r="I73" s="293"/>
      <c r="J73" s="323">
        <f>F73*I73</f>
        <v>0</v>
      </c>
    </row>
    <row r="74" spans="1:10" ht="30" customHeight="1">
      <c r="A74" s="978" t="s">
        <v>175</v>
      </c>
      <c r="B74" s="979"/>
      <c r="C74" s="980"/>
      <c r="D74" s="327">
        <v>150</v>
      </c>
      <c r="E74" s="328" t="s">
        <v>11</v>
      </c>
      <c r="F74" s="329">
        <v>5.5</v>
      </c>
      <c r="G74" s="275">
        <f t="shared" si="6"/>
        <v>36.666666666666664</v>
      </c>
      <c r="H74" s="322" t="s">
        <v>12</v>
      </c>
      <c r="I74" s="293"/>
      <c r="J74" s="323">
        <f>F74*I74</f>
        <v>0</v>
      </c>
    </row>
    <row r="75" spans="1:10" ht="30" customHeight="1">
      <c r="A75" s="1088" t="s">
        <v>29</v>
      </c>
      <c r="B75" s="1089"/>
      <c r="C75" s="1090"/>
      <c r="D75" s="320">
        <v>330</v>
      </c>
      <c r="E75" s="321" t="s">
        <v>11</v>
      </c>
      <c r="F75" s="324">
        <v>6.95</v>
      </c>
      <c r="G75" s="335">
        <f t="shared" si="6"/>
        <v>21.060606060606062</v>
      </c>
      <c r="H75" s="336" t="s">
        <v>12</v>
      </c>
      <c r="I75" s="337"/>
      <c r="J75" s="291">
        <f t="shared" ref="J75:J85" si="7">F75*I75</f>
        <v>0</v>
      </c>
    </row>
    <row r="76" spans="1:10" ht="30" customHeight="1">
      <c r="A76" s="1088" t="s">
        <v>409</v>
      </c>
      <c r="B76" s="1089"/>
      <c r="C76" s="1090"/>
      <c r="D76" s="320">
        <v>100</v>
      </c>
      <c r="E76" s="321" t="s">
        <v>11</v>
      </c>
      <c r="F76" s="324">
        <v>2.95</v>
      </c>
      <c r="G76" s="335">
        <f t="shared" ref="G76" si="8">F76/D76*1000</f>
        <v>29.500000000000004</v>
      </c>
      <c r="H76" s="336" t="s">
        <v>12</v>
      </c>
      <c r="I76" s="337"/>
      <c r="J76" s="291">
        <f t="shared" ref="J76" si="9">F76*I76</f>
        <v>0</v>
      </c>
    </row>
    <row r="77" spans="1:10" ht="30" customHeight="1">
      <c r="A77" s="1091" t="s">
        <v>30</v>
      </c>
      <c r="B77" s="1092"/>
      <c r="C77" s="1093"/>
      <c r="D77" s="448">
        <v>240</v>
      </c>
      <c r="E77" s="449" t="s">
        <v>11</v>
      </c>
      <c r="F77" s="450">
        <v>5.5</v>
      </c>
      <c r="G77" s="391">
        <f t="shared" si="6"/>
        <v>22.916666666666664</v>
      </c>
      <c r="H77" s="451" t="s">
        <v>12</v>
      </c>
      <c r="I77" s="452"/>
      <c r="J77" s="453">
        <f t="shared" si="7"/>
        <v>0</v>
      </c>
    </row>
    <row r="78" spans="1:10" ht="30" customHeight="1" thickBot="1">
      <c r="A78" s="1172" t="s">
        <v>31</v>
      </c>
      <c r="B78" s="1173"/>
      <c r="C78" s="1174"/>
      <c r="D78" s="454">
        <v>230</v>
      </c>
      <c r="E78" s="455" t="s">
        <v>11</v>
      </c>
      <c r="F78" s="456">
        <v>5.9</v>
      </c>
      <c r="G78" s="457">
        <f t="shared" si="6"/>
        <v>25.65217391304348</v>
      </c>
      <c r="H78" s="458" t="s">
        <v>12</v>
      </c>
      <c r="I78" s="459"/>
      <c r="J78" s="460">
        <f t="shared" si="7"/>
        <v>0</v>
      </c>
    </row>
    <row r="79" spans="1:10" s="702" customFormat="1" ht="30" customHeight="1">
      <c r="A79" s="978" t="s">
        <v>32</v>
      </c>
      <c r="B79" s="979"/>
      <c r="C79" s="980"/>
      <c r="D79" s="327">
        <v>250</v>
      </c>
      <c r="E79" s="858" t="s">
        <v>11</v>
      </c>
      <c r="F79" s="329">
        <v>6.9</v>
      </c>
      <c r="G79" s="275">
        <f t="shared" si="6"/>
        <v>27.6</v>
      </c>
      <c r="H79" s="322" t="s">
        <v>12</v>
      </c>
      <c r="I79" s="293"/>
      <c r="J79" s="323">
        <f t="shared" si="7"/>
        <v>0</v>
      </c>
    </row>
    <row r="80" spans="1:10" s="702" customFormat="1" ht="30" customHeight="1" thickBot="1">
      <c r="A80" s="1097" t="s">
        <v>33</v>
      </c>
      <c r="B80" s="1098"/>
      <c r="C80" s="1099"/>
      <c r="D80" s="872">
        <v>250</v>
      </c>
      <c r="E80" s="873" t="s">
        <v>11</v>
      </c>
      <c r="F80" s="874">
        <v>6.9</v>
      </c>
      <c r="G80" s="875">
        <f t="shared" si="6"/>
        <v>27.6</v>
      </c>
      <c r="H80" s="876" t="s">
        <v>12</v>
      </c>
      <c r="I80" s="877"/>
      <c r="J80" s="267">
        <f t="shared" si="7"/>
        <v>0</v>
      </c>
    </row>
    <row r="81" spans="1:10" s="702" customFormat="1" ht="30" customHeight="1">
      <c r="A81" s="997" t="s">
        <v>410</v>
      </c>
      <c r="B81" s="998"/>
      <c r="C81" s="999"/>
      <c r="D81" s="878">
        <v>80</v>
      </c>
      <c r="E81" s="688" t="s">
        <v>11</v>
      </c>
      <c r="F81" s="879">
        <v>4.9000000000000004</v>
      </c>
      <c r="G81" s="880">
        <f t="shared" ref="G81:G82" si="10">F81/D81*1000</f>
        <v>61.250000000000007</v>
      </c>
      <c r="H81" s="881" t="s">
        <v>12</v>
      </c>
      <c r="I81" s="884"/>
      <c r="J81" s="885">
        <f t="shared" ref="J81:J82" si="11">F81*I81</f>
        <v>0</v>
      </c>
    </row>
    <row r="82" spans="1:10" s="702" customFormat="1" ht="30" customHeight="1">
      <c r="A82" s="997" t="s">
        <v>411</v>
      </c>
      <c r="B82" s="998"/>
      <c r="C82" s="999"/>
      <c r="D82" s="878">
        <v>80</v>
      </c>
      <c r="E82" s="688" t="s">
        <v>11</v>
      </c>
      <c r="F82" s="879">
        <v>4.9000000000000004</v>
      </c>
      <c r="G82" s="880">
        <f t="shared" si="10"/>
        <v>61.250000000000007</v>
      </c>
      <c r="H82" s="881" t="s">
        <v>12</v>
      </c>
      <c r="I82" s="886"/>
      <c r="J82" s="887">
        <f t="shared" si="11"/>
        <v>0</v>
      </c>
    </row>
    <row r="83" spans="1:10" s="565" customFormat="1" ht="30" customHeight="1">
      <c r="A83" s="997" t="s">
        <v>92</v>
      </c>
      <c r="B83" s="998"/>
      <c r="C83" s="999"/>
      <c r="D83" s="878">
        <v>90</v>
      </c>
      <c r="E83" s="688" t="s">
        <v>11</v>
      </c>
      <c r="F83" s="879">
        <v>4.9000000000000004</v>
      </c>
      <c r="G83" s="880">
        <f t="shared" si="6"/>
        <v>54.44444444444445</v>
      </c>
      <c r="H83" s="881" t="s">
        <v>12</v>
      </c>
      <c r="I83" s="882"/>
      <c r="J83" s="883">
        <f t="shared" si="7"/>
        <v>0</v>
      </c>
    </row>
    <row r="84" spans="1:10" ht="30" customHeight="1">
      <c r="A84" s="991" t="s">
        <v>93</v>
      </c>
      <c r="B84" s="992"/>
      <c r="C84" s="993"/>
      <c r="D84" s="15">
        <v>90</v>
      </c>
      <c r="E84" s="77" t="s">
        <v>11</v>
      </c>
      <c r="F84" s="60">
        <v>5.5</v>
      </c>
      <c r="G84" s="133">
        <f t="shared" si="6"/>
        <v>61.111111111111107</v>
      </c>
      <c r="H84" s="156" t="s">
        <v>12</v>
      </c>
      <c r="I84" s="175"/>
      <c r="J84" s="176">
        <f t="shared" si="7"/>
        <v>0</v>
      </c>
    </row>
    <row r="85" spans="1:10" ht="30" customHeight="1" thickBot="1">
      <c r="A85" s="994" t="s">
        <v>94</v>
      </c>
      <c r="B85" s="995"/>
      <c r="C85" s="996"/>
      <c r="D85" s="263">
        <v>90</v>
      </c>
      <c r="E85" s="264" t="s">
        <v>11</v>
      </c>
      <c r="F85" s="268">
        <v>5.5</v>
      </c>
      <c r="G85" s="265">
        <f t="shared" si="6"/>
        <v>61.111111111111107</v>
      </c>
      <c r="H85" s="266" t="s">
        <v>12</v>
      </c>
      <c r="I85" s="757"/>
      <c r="J85" s="267">
        <f t="shared" si="7"/>
        <v>0</v>
      </c>
    </row>
    <row r="86" spans="1:10" s="78" customFormat="1" ht="45" customHeight="1" thickBot="1">
      <c r="A86" s="437"/>
      <c r="B86" s="437"/>
      <c r="C86" s="436"/>
      <c r="D86" s="436"/>
      <c r="E86" s="436"/>
      <c r="F86" s="436"/>
      <c r="G86" s="436"/>
      <c r="H86" s="438"/>
      <c r="I86" s="435" t="s">
        <v>35</v>
      </c>
      <c r="J86" s="193">
        <f>SUM(J22:J34)+J36+SUM(J37:J46)+SUM(J49:J67)+SUM(J70:J85)</f>
        <v>0</v>
      </c>
    </row>
    <row r="87" spans="1:10" s="78" customFormat="1" ht="2" customHeight="1" thickBot="1">
      <c r="C87" s="436"/>
      <c r="D87" s="100"/>
      <c r="E87" s="100"/>
      <c r="F87" s="100"/>
      <c r="G87" s="100"/>
      <c r="H87" s="100"/>
      <c r="I87" s="279"/>
      <c r="J87" s="280"/>
    </row>
    <row r="88" spans="1:10" ht="40" customHeight="1" thickBot="1">
      <c r="A88" s="62" t="s">
        <v>36</v>
      </c>
      <c r="B88" s="63"/>
      <c r="C88" s="63"/>
      <c r="D88" s="63"/>
      <c r="E88" s="63"/>
      <c r="F88" s="63"/>
      <c r="G88" s="63"/>
      <c r="H88" s="63"/>
      <c r="I88" s="63"/>
      <c r="J88" s="107" t="s">
        <v>119</v>
      </c>
    </row>
    <row r="89" spans="1:10" ht="46" customHeight="1" thickBot="1">
      <c r="A89" s="1186" t="s">
        <v>28</v>
      </c>
      <c r="B89" s="1187"/>
      <c r="C89" s="1188"/>
      <c r="D89" s="1001" t="s">
        <v>37</v>
      </c>
      <c r="E89" s="1002"/>
      <c r="F89" s="198" t="s">
        <v>5</v>
      </c>
      <c r="G89" s="1166" t="s">
        <v>38</v>
      </c>
      <c r="H89" s="1167"/>
      <c r="I89" s="199" t="s">
        <v>7</v>
      </c>
      <c r="J89" s="200" t="s">
        <v>8</v>
      </c>
    </row>
    <row r="90" spans="1:10" ht="31" customHeight="1">
      <c r="A90" s="972" t="s">
        <v>101</v>
      </c>
      <c r="B90" s="1011" t="s">
        <v>176</v>
      </c>
      <c r="C90" s="1012"/>
      <c r="D90" s="808">
        <v>6</v>
      </c>
      <c r="E90" s="809" t="s">
        <v>39</v>
      </c>
      <c r="F90" s="813">
        <v>2.9</v>
      </c>
      <c r="G90" s="810">
        <f t="shared" ref="G90:G97" si="12">F90/D90</f>
        <v>0.48333333333333334</v>
      </c>
      <c r="H90" s="584" t="s">
        <v>40</v>
      </c>
      <c r="I90" s="812"/>
      <c r="J90" s="811">
        <f t="shared" ref="J90:J98" si="13">F90*I90</f>
        <v>0</v>
      </c>
    </row>
    <row r="91" spans="1:10" ht="31" customHeight="1">
      <c r="A91" s="973"/>
      <c r="B91" s="350" t="s">
        <v>177</v>
      </c>
      <c r="C91" s="339"/>
      <c r="D91" s="340">
        <v>12</v>
      </c>
      <c r="E91" s="341" t="s">
        <v>39</v>
      </c>
      <c r="F91" s="212">
        <v>3.8</v>
      </c>
      <c r="G91" s="334">
        <f t="shared" si="12"/>
        <v>0.31666666666666665</v>
      </c>
      <c r="H91" s="342" t="s">
        <v>40</v>
      </c>
      <c r="I91" s="213"/>
      <c r="J91" s="248">
        <f t="shared" si="13"/>
        <v>0</v>
      </c>
    </row>
    <row r="92" spans="1:10" ht="31" customHeight="1">
      <c r="A92" s="973"/>
      <c r="B92" s="343" t="s">
        <v>96</v>
      </c>
      <c r="C92" s="203"/>
      <c r="D92" s="217">
        <v>30</v>
      </c>
      <c r="E92" s="569" t="s">
        <v>39</v>
      </c>
      <c r="F92" s="202">
        <v>8.9</v>
      </c>
      <c r="G92" s="154">
        <f t="shared" si="12"/>
        <v>0.29666666666666669</v>
      </c>
      <c r="H92" s="223" t="s">
        <v>40</v>
      </c>
      <c r="I92" s="201"/>
      <c r="J92" s="248">
        <f t="shared" si="13"/>
        <v>0</v>
      </c>
    </row>
    <row r="93" spans="1:10" ht="31" customHeight="1">
      <c r="A93" s="973"/>
      <c r="B93" s="343" t="s">
        <v>77</v>
      </c>
      <c r="C93" s="203"/>
      <c r="D93" s="217">
        <v>1</v>
      </c>
      <c r="E93" s="569" t="s">
        <v>41</v>
      </c>
      <c r="F93" s="202">
        <v>1</v>
      </c>
      <c r="G93" s="154">
        <f t="shared" si="12"/>
        <v>1</v>
      </c>
      <c r="H93" s="223" t="s">
        <v>12</v>
      </c>
      <c r="I93" s="201"/>
      <c r="J93" s="248">
        <f t="shared" si="13"/>
        <v>0</v>
      </c>
    </row>
    <row r="94" spans="1:10" ht="31" customHeight="1">
      <c r="A94" s="973"/>
      <c r="B94" s="645" t="s">
        <v>397</v>
      </c>
      <c r="C94" s="785"/>
      <c r="D94" s="301">
        <v>1</v>
      </c>
      <c r="E94" s="302" t="s">
        <v>54</v>
      </c>
      <c r="F94" s="261">
        <v>1.1000000000000001</v>
      </c>
      <c r="G94" s="303">
        <f t="shared" si="12"/>
        <v>1.1000000000000001</v>
      </c>
      <c r="H94" s="304" t="s">
        <v>42</v>
      </c>
      <c r="I94" s="277"/>
      <c r="J94" s="585">
        <f t="shared" si="13"/>
        <v>0</v>
      </c>
    </row>
    <row r="95" spans="1:10" ht="31" customHeight="1">
      <c r="A95" s="973"/>
      <c r="B95" s="823" t="s">
        <v>398</v>
      </c>
      <c r="C95" s="785"/>
      <c r="D95" s="301">
        <v>6</v>
      </c>
      <c r="E95" s="302" t="s">
        <v>54</v>
      </c>
      <c r="F95" s="261">
        <v>5.95</v>
      </c>
      <c r="G95" s="303">
        <f t="shared" si="12"/>
        <v>0.9916666666666667</v>
      </c>
      <c r="H95" s="304" t="s">
        <v>42</v>
      </c>
      <c r="I95" s="277"/>
      <c r="J95" s="585">
        <f t="shared" si="13"/>
        <v>0</v>
      </c>
    </row>
    <row r="96" spans="1:10" ht="31" customHeight="1">
      <c r="A96" s="973"/>
      <c r="B96" s="1013" t="s">
        <v>178</v>
      </c>
      <c r="C96" s="1014"/>
      <c r="D96" s="217">
        <v>9</v>
      </c>
      <c r="E96" s="569" t="s">
        <v>54</v>
      </c>
      <c r="F96" s="202">
        <v>2.95</v>
      </c>
      <c r="G96" s="154">
        <f t="shared" si="12"/>
        <v>0.32777777777777778</v>
      </c>
      <c r="H96" s="223" t="s">
        <v>42</v>
      </c>
      <c r="I96" s="201"/>
      <c r="J96" s="248">
        <f t="shared" si="13"/>
        <v>0</v>
      </c>
    </row>
    <row r="97" spans="1:14" ht="31" customHeight="1">
      <c r="A97" s="973"/>
      <c r="B97" s="545" t="s">
        <v>97</v>
      </c>
      <c r="C97" s="203"/>
      <c r="D97" s="217">
        <v>1</v>
      </c>
      <c r="E97" s="569" t="s">
        <v>41</v>
      </c>
      <c r="F97" s="202">
        <v>5.9</v>
      </c>
      <c r="G97" s="154">
        <f t="shared" si="12"/>
        <v>5.9</v>
      </c>
      <c r="H97" s="223" t="s">
        <v>12</v>
      </c>
      <c r="I97" s="201"/>
      <c r="J97" s="248">
        <f t="shared" si="13"/>
        <v>0</v>
      </c>
    </row>
    <row r="98" spans="1:14" ht="31" customHeight="1">
      <c r="A98" s="973"/>
      <c r="B98" s="708" t="s">
        <v>446</v>
      </c>
      <c r="C98" s="675"/>
      <c r="D98" s="388">
        <v>500</v>
      </c>
      <c r="E98" s="852" t="s">
        <v>11</v>
      </c>
      <c r="F98" s="390">
        <v>3.8</v>
      </c>
      <c r="G98" s="391">
        <f t="shared" ref="G98:G107" si="14">F98/D98*1000</f>
        <v>7.6</v>
      </c>
      <c r="H98" s="392" t="s">
        <v>12</v>
      </c>
      <c r="I98" s="393"/>
      <c r="J98" s="396">
        <f t="shared" si="13"/>
        <v>0</v>
      </c>
    </row>
    <row r="99" spans="1:14" ht="31" customHeight="1">
      <c r="A99" s="973"/>
      <c r="B99" s="708" t="s">
        <v>447</v>
      </c>
      <c r="C99" s="675"/>
      <c r="D99" s="388">
        <v>500</v>
      </c>
      <c r="E99" s="852" t="s">
        <v>11</v>
      </c>
      <c r="F99" s="390">
        <v>3.8</v>
      </c>
      <c r="G99" s="391">
        <f t="shared" si="14"/>
        <v>7.6</v>
      </c>
      <c r="H99" s="392" t="s">
        <v>12</v>
      </c>
      <c r="I99" s="393"/>
      <c r="J99" s="396">
        <f t="shared" ref="J99:J105" si="15">F99*I99</f>
        <v>0</v>
      </c>
    </row>
    <row r="100" spans="1:14" ht="31" customHeight="1">
      <c r="A100" s="973"/>
      <c r="B100" s="545" t="s">
        <v>315</v>
      </c>
      <c r="C100" s="203"/>
      <c r="D100" s="217">
        <v>500</v>
      </c>
      <c r="E100" s="864" t="s">
        <v>11</v>
      </c>
      <c r="F100" s="202">
        <v>3.2</v>
      </c>
      <c r="G100" s="154">
        <f t="shared" si="14"/>
        <v>6.4</v>
      </c>
      <c r="H100" s="223" t="s">
        <v>12</v>
      </c>
      <c r="I100" s="201"/>
      <c r="J100" s="248">
        <f t="shared" si="15"/>
        <v>0</v>
      </c>
    </row>
    <row r="101" spans="1:14" ht="31" customHeight="1">
      <c r="A101" s="973"/>
      <c r="B101" s="488" t="s">
        <v>248</v>
      </c>
      <c r="C101" s="446"/>
      <c r="D101" s="439">
        <v>500</v>
      </c>
      <c r="E101" s="440" t="s">
        <v>11</v>
      </c>
      <c r="F101" s="447">
        <v>2.2999999999999998</v>
      </c>
      <c r="G101" s="441">
        <f t="shared" si="14"/>
        <v>4.5999999999999996</v>
      </c>
      <c r="H101" s="442" t="s">
        <v>12</v>
      </c>
      <c r="I101" s="380"/>
      <c r="J101" s="501">
        <f t="shared" si="15"/>
        <v>0</v>
      </c>
    </row>
    <row r="102" spans="1:14" ht="31" customHeight="1">
      <c r="A102" s="973"/>
      <c r="B102" s="966" t="s">
        <v>250</v>
      </c>
      <c r="C102" s="967"/>
      <c r="D102" s="301">
        <v>500</v>
      </c>
      <c r="E102" s="302" t="s">
        <v>11</v>
      </c>
      <c r="F102" s="261">
        <v>3.2</v>
      </c>
      <c r="G102" s="303">
        <f t="shared" si="14"/>
        <v>6.4</v>
      </c>
      <c r="H102" s="304" t="s">
        <v>12</v>
      </c>
      <c r="I102" s="277"/>
      <c r="J102" s="585">
        <f>F102*I102</f>
        <v>0</v>
      </c>
    </row>
    <row r="103" spans="1:14" ht="31" customHeight="1">
      <c r="A103" s="973"/>
      <c r="B103" s="1015" t="s">
        <v>229</v>
      </c>
      <c r="C103" s="1016"/>
      <c r="D103" s="301">
        <v>500</v>
      </c>
      <c r="E103" s="302" t="s">
        <v>11</v>
      </c>
      <c r="F103" s="261">
        <v>4</v>
      </c>
      <c r="G103" s="303">
        <f t="shared" si="14"/>
        <v>8</v>
      </c>
      <c r="H103" s="304" t="s">
        <v>12</v>
      </c>
      <c r="I103" s="277"/>
      <c r="J103" s="585">
        <f t="shared" si="15"/>
        <v>0</v>
      </c>
    </row>
    <row r="104" spans="1:14" ht="31" customHeight="1">
      <c r="A104" s="973"/>
      <c r="B104" s="968" t="s">
        <v>249</v>
      </c>
      <c r="C104" s="969"/>
      <c r="D104" s="301">
        <v>500</v>
      </c>
      <c r="E104" s="302" t="s">
        <v>11</v>
      </c>
      <c r="F104" s="261">
        <v>4</v>
      </c>
      <c r="G104" s="303">
        <f t="shared" si="14"/>
        <v>8</v>
      </c>
      <c r="H104" s="304" t="s">
        <v>12</v>
      </c>
      <c r="I104" s="277"/>
      <c r="J104" s="585">
        <f t="shared" si="15"/>
        <v>0</v>
      </c>
    </row>
    <row r="105" spans="1:14" ht="31" customHeight="1">
      <c r="A105" s="973"/>
      <c r="B105" s="804" t="s">
        <v>391</v>
      </c>
      <c r="C105" s="805"/>
      <c r="D105" s="388">
        <v>500</v>
      </c>
      <c r="E105" s="782" t="s">
        <v>11</v>
      </c>
      <c r="F105" s="390">
        <v>4</v>
      </c>
      <c r="G105" s="391">
        <f t="shared" si="14"/>
        <v>8</v>
      </c>
      <c r="H105" s="392" t="s">
        <v>12</v>
      </c>
      <c r="I105" s="393"/>
      <c r="J105" s="396">
        <f t="shared" si="15"/>
        <v>0</v>
      </c>
    </row>
    <row r="106" spans="1:14" ht="31" customHeight="1">
      <c r="A106" s="973"/>
      <c r="B106" s="1017" t="s">
        <v>179</v>
      </c>
      <c r="C106" s="1018"/>
      <c r="D106" s="217">
        <v>500</v>
      </c>
      <c r="E106" s="569" t="s">
        <v>11</v>
      </c>
      <c r="F106" s="202">
        <v>2.5</v>
      </c>
      <c r="G106" s="154">
        <f t="shared" si="14"/>
        <v>5</v>
      </c>
      <c r="H106" s="223" t="s">
        <v>12</v>
      </c>
      <c r="I106" s="201"/>
      <c r="J106" s="248">
        <f>F106*I106</f>
        <v>0</v>
      </c>
    </row>
    <row r="107" spans="1:14" ht="31" customHeight="1">
      <c r="A107" s="973"/>
      <c r="B107" s="804" t="s">
        <v>445</v>
      </c>
      <c r="C107" s="805"/>
      <c r="D107" s="388">
        <v>500</v>
      </c>
      <c r="E107" s="852" t="s">
        <v>11</v>
      </c>
      <c r="F107" s="390">
        <v>5.3</v>
      </c>
      <c r="G107" s="391">
        <f t="shared" si="14"/>
        <v>10.6</v>
      </c>
      <c r="H107" s="392" t="s">
        <v>12</v>
      </c>
      <c r="I107" s="393"/>
      <c r="J107" s="396">
        <f>F107*I107</f>
        <v>0</v>
      </c>
    </row>
    <row r="108" spans="1:14" ht="31" customHeight="1">
      <c r="A108" s="973"/>
      <c r="B108" s="545" t="s">
        <v>450</v>
      </c>
      <c r="C108" s="546"/>
      <c r="D108" s="217">
        <v>1</v>
      </c>
      <c r="E108" s="218" t="s">
        <v>41</v>
      </c>
      <c r="F108" s="202">
        <v>2.5</v>
      </c>
      <c r="G108" s="229">
        <f t="shared" ref="G108:G115" si="16">F108/D108</f>
        <v>2.5</v>
      </c>
      <c r="H108" s="230" t="s">
        <v>12</v>
      </c>
      <c r="I108" s="201"/>
      <c r="J108" s="248">
        <f>F108*I108</f>
        <v>0</v>
      </c>
      <c r="L108" s="64"/>
      <c r="M108" s="65"/>
      <c r="N108" s="65"/>
    </row>
    <row r="109" spans="1:14" ht="31" customHeight="1">
      <c r="A109" s="973"/>
      <c r="B109" s="645" t="s">
        <v>451</v>
      </c>
      <c r="C109" s="646"/>
      <c r="D109" s="301">
        <v>5</v>
      </c>
      <c r="E109" s="647" t="s">
        <v>41</v>
      </c>
      <c r="F109" s="261">
        <v>11.9</v>
      </c>
      <c r="G109" s="648">
        <f t="shared" si="16"/>
        <v>2.38</v>
      </c>
      <c r="H109" s="649" t="s">
        <v>12</v>
      </c>
      <c r="I109" s="277"/>
      <c r="J109" s="585">
        <f>F109*I109</f>
        <v>0</v>
      </c>
      <c r="L109" s="64"/>
      <c r="M109" s="65"/>
      <c r="N109" s="65"/>
    </row>
    <row r="110" spans="1:14" ht="31" customHeight="1">
      <c r="A110" s="973"/>
      <c r="B110" s="343" t="s">
        <v>452</v>
      </c>
      <c r="C110" s="207"/>
      <c r="D110" s="217">
        <v>25</v>
      </c>
      <c r="E110" s="218" t="s">
        <v>41</v>
      </c>
      <c r="F110" s="202">
        <v>46</v>
      </c>
      <c r="G110" s="229">
        <f t="shared" si="16"/>
        <v>1.84</v>
      </c>
      <c r="H110" s="230" t="s">
        <v>12</v>
      </c>
      <c r="I110" s="201"/>
      <c r="J110" s="248">
        <f t="shared" ref="J110:J115" si="17">F110*I110</f>
        <v>0</v>
      </c>
      <c r="L110" s="64"/>
      <c r="M110" s="65"/>
      <c r="N110" s="65"/>
    </row>
    <row r="111" spans="1:14" ht="30.75" customHeight="1">
      <c r="A111" s="973"/>
      <c r="B111" s="351" t="s">
        <v>453</v>
      </c>
      <c r="C111" s="256"/>
      <c r="D111" s="257">
        <v>1</v>
      </c>
      <c r="E111" s="258" t="s">
        <v>41</v>
      </c>
      <c r="F111" s="261">
        <v>3</v>
      </c>
      <c r="G111" s="259">
        <f t="shared" si="16"/>
        <v>3</v>
      </c>
      <c r="H111" s="260" t="s">
        <v>12</v>
      </c>
      <c r="I111" s="201"/>
      <c r="J111" s="586">
        <f t="shared" si="17"/>
        <v>0</v>
      </c>
      <c r="L111" s="64"/>
      <c r="M111" s="65"/>
      <c r="N111" s="65"/>
    </row>
    <row r="112" spans="1:14" ht="30.75" customHeight="1">
      <c r="A112" s="973"/>
      <c r="B112" s="351" t="s">
        <v>454</v>
      </c>
      <c r="C112" s="256"/>
      <c r="D112" s="257">
        <v>5</v>
      </c>
      <c r="E112" s="258" t="s">
        <v>41</v>
      </c>
      <c r="F112" s="261">
        <v>12.9</v>
      </c>
      <c r="G112" s="259">
        <f t="shared" si="16"/>
        <v>2.58</v>
      </c>
      <c r="H112" s="260" t="s">
        <v>12</v>
      </c>
      <c r="I112" s="201"/>
      <c r="J112" s="586">
        <f t="shared" si="17"/>
        <v>0</v>
      </c>
      <c r="L112" s="64"/>
      <c r="M112" s="65"/>
      <c r="N112" s="65"/>
    </row>
    <row r="113" spans="1:14" ht="30.75" customHeight="1">
      <c r="A113" s="973"/>
      <c r="B113" s="351" t="s">
        <v>455</v>
      </c>
      <c r="C113" s="101"/>
      <c r="D113" s="257">
        <v>25</v>
      </c>
      <c r="E113" s="258" t="s">
        <v>41</v>
      </c>
      <c r="F113" s="261">
        <v>55</v>
      </c>
      <c r="G113" s="259">
        <f t="shared" si="16"/>
        <v>2.2000000000000002</v>
      </c>
      <c r="H113" s="260" t="s">
        <v>12</v>
      </c>
      <c r="I113" s="201"/>
      <c r="J113" s="586">
        <f t="shared" si="17"/>
        <v>0</v>
      </c>
      <c r="L113" s="64"/>
      <c r="M113" s="65"/>
      <c r="N113" s="65"/>
    </row>
    <row r="114" spans="1:14" ht="31" customHeight="1">
      <c r="A114" s="973"/>
      <c r="B114" s="343" t="s">
        <v>139</v>
      </c>
      <c r="C114" s="256"/>
      <c r="D114" s="220">
        <v>1</v>
      </c>
      <c r="E114" s="219" t="s">
        <v>41</v>
      </c>
      <c r="F114" s="209">
        <v>1.6</v>
      </c>
      <c r="G114" s="228">
        <f t="shared" si="16"/>
        <v>1.6</v>
      </c>
      <c r="H114" s="227" t="s">
        <v>12</v>
      </c>
      <c r="I114" s="201"/>
      <c r="J114" s="248">
        <f t="shared" si="17"/>
        <v>0</v>
      </c>
      <c r="L114" s="66"/>
      <c r="M114" s="65"/>
      <c r="N114" s="65"/>
    </row>
    <row r="115" spans="1:14" ht="31" customHeight="1">
      <c r="A115" s="973"/>
      <c r="B115" s="1019" t="s">
        <v>241</v>
      </c>
      <c r="C115" s="1020"/>
      <c r="D115" s="220">
        <v>1</v>
      </c>
      <c r="E115" s="219" t="s">
        <v>41</v>
      </c>
      <c r="F115" s="209">
        <v>2.1</v>
      </c>
      <c r="G115" s="228">
        <f t="shared" si="16"/>
        <v>2.1</v>
      </c>
      <c r="H115" s="227" t="s">
        <v>12</v>
      </c>
      <c r="I115" s="201"/>
      <c r="J115" s="248">
        <f t="shared" si="17"/>
        <v>0</v>
      </c>
      <c r="L115" s="66"/>
      <c r="M115" s="65"/>
      <c r="N115" s="65"/>
    </row>
    <row r="116" spans="1:14" ht="31" customHeight="1">
      <c r="A116" s="973"/>
      <c r="B116" s="1019" t="s">
        <v>330</v>
      </c>
      <c r="C116" s="1020"/>
      <c r="D116" s="220">
        <v>500</v>
      </c>
      <c r="E116" s="219" t="s">
        <v>11</v>
      </c>
      <c r="F116" s="209">
        <v>4.6500000000000004</v>
      </c>
      <c r="G116" s="228">
        <f>F116/D116*1000</f>
        <v>9.3000000000000007</v>
      </c>
      <c r="H116" s="227" t="s">
        <v>12</v>
      </c>
      <c r="I116" s="201"/>
      <c r="J116" s="248">
        <f t="shared" ref="J116:J126" si="18">F116*I116</f>
        <v>0</v>
      </c>
      <c r="L116" s="66"/>
      <c r="M116" s="65"/>
      <c r="N116" s="65"/>
    </row>
    <row r="117" spans="1:14" ht="31" customHeight="1">
      <c r="A117" s="973"/>
      <c r="B117" s="352" t="s">
        <v>203</v>
      </c>
      <c r="C117" s="272"/>
      <c r="D117" s="273">
        <v>1</v>
      </c>
      <c r="E117" s="274" t="s">
        <v>41</v>
      </c>
      <c r="F117" s="209">
        <v>2.7</v>
      </c>
      <c r="G117" s="275">
        <f>F117/D117</f>
        <v>2.7</v>
      </c>
      <c r="H117" s="276" t="s">
        <v>12</v>
      </c>
      <c r="I117" s="201"/>
      <c r="J117" s="587">
        <f t="shared" si="18"/>
        <v>0</v>
      </c>
      <c r="L117" s="64"/>
      <c r="M117" s="65"/>
      <c r="N117" s="65"/>
    </row>
    <row r="118" spans="1:14" ht="31" customHeight="1">
      <c r="A118" s="973"/>
      <c r="B118" s="674" t="s">
        <v>289</v>
      </c>
      <c r="C118" s="300"/>
      <c r="D118" s="301">
        <v>1</v>
      </c>
      <c r="E118" s="302" t="s">
        <v>41</v>
      </c>
      <c r="F118" s="261">
        <v>2.95</v>
      </c>
      <c r="G118" s="303">
        <f>F118/D118</f>
        <v>2.95</v>
      </c>
      <c r="H118" s="304" t="s">
        <v>12</v>
      </c>
      <c r="I118" s="277"/>
      <c r="J118" s="585">
        <f t="shared" si="18"/>
        <v>0</v>
      </c>
      <c r="L118" s="64"/>
      <c r="M118" s="65"/>
      <c r="N118" s="65"/>
    </row>
    <row r="119" spans="1:14" ht="31" customHeight="1">
      <c r="A119" s="973"/>
      <c r="B119" s="352" t="s">
        <v>204</v>
      </c>
      <c r="C119" s="272"/>
      <c r="D119" s="273">
        <v>1</v>
      </c>
      <c r="E119" s="274" t="s">
        <v>41</v>
      </c>
      <c r="F119" s="209">
        <v>3.9</v>
      </c>
      <c r="G119" s="275">
        <f>F119/D119</f>
        <v>3.9</v>
      </c>
      <c r="H119" s="276" t="s">
        <v>12</v>
      </c>
      <c r="I119" s="201"/>
      <c r="J119" s="587">
        <f t="shared" si="18"/>
        <v>0</v>
      </c>
      <c r="L119" s="64"/>
      <c r="M119" s="65"/>
      <c r="N119" s="65"/>
    </row>
    <row r="120" spans="1:14" ht="31" customHeight="1">
      <c r="A120" s="973"/>
      <c r="B120" s="352" t="s">
        <v>205</v>
      </c>
      <c r="C120" s="272"/>
      <c r="D120" s="273">
        <v>1</v>
      </c>
      <c r="E120" s="274" t="s">
        <v>41</v>
      </c>
      <c r="F120" s="209">
        <v>3.75</v>
      </c>
      <c r="G120" s="275">
        <f t="shared" ref="G120:G132" si="19">F120/D120</f>
        <v>3.75</v>
      </c>
      <c r="H120" s="276" t="s">
        <v>12</v>
      </c>
      <c r="I120" s="201"/>
      <c r="J120" s="587">
        <f t="shared" si="18"/>
        <v>0</v>
      </c>
    </row>
    <row r="121" spans="1:14" ht="31" customHeight="1">
      <c r="A121" s="973"/>
      <c r="B121" s="1021" t="s">
        <v>206</v>
      </c>
      <c r="C121" s="1022"/>
      <c r="D121" s="273">
        <v>1</v>
      </c>
      <c r="E121" s="274" t="s">
        <v>41</v>
      </c>
      <c r="F121" s="209">
        <v>2.2999999999999998</v>
      </c>
      <c r="G121" s="275">
        <f t="shared" si="19"/>
        <v>2.2999999999999998</v>
      </c>
      <c r="H121" s="276" t="s">
        <v>12</v>
      </c>
      <c r="I121" s="201"/>
      <c r="J121" s="587">
        <f t="shared" si="18"/>
        <v>0</v>
      </c>
    </row>
    <row r="122" spans="1:14" ht="31" customHeight="1">
      <c r="A122" s="973"/>
      <c r="B122" s="978" t="s">
        <v>227</v>
      </c>
      <c r="C122" s="980"/>
      <c r="D122" s="273">
        <v>1</v>
      </c>
      <c r="E122" s="274" t="s">
        <v>41</v>
      </c>
      <c r="F122" s="209">
        <v>2.5</v>
      </c>
      <c r="G122" s="275">
        <f>F122/D122</f>
        <v>2.5</v>
      </c>
      <c r="H122" s="276" t="s">
        <v>12</v>
      </c>
      <c r="I122" s="201"/>
      <c r="J122" s="587">
        <f t="shared" si="18"/>
        <v>0</v>
      </c>
    </row>
    <row r="123" spans="1:14" ht="31" customHeight="1">
      <c r="A123" s="973"/>
      <c r="B123" s="978" t="s">
        <v>207</v>
      </c>
      <c r="C123" s="980"/>
      <c r="D123" s="273">
        <v>1</v>
      </c>
      <c r="E123" s="274" t="s">
        <v>41</v>
      </c>
      <c r="F123" s="209">
        <v>3.1</v>
      </c>
      <c r="G123" s="275">
        <f>F123/D123</f>
        <v>3.1</v>
      </c>
      <c r="H123" s="276" t="s">
        <v>12</v>
      </c>
      <c r="I123" s="201"/>
      <c r="J123" s="587">
        <f t="shared" si="18"/>
        <v>0</v>
      </c>
    </row>
    <row r="124" spans="1:14" ht="31" customHeight="1">
      <c r="A124" s="973"/>
      <c r="B124" s="978" t="s">
        <v>208</v>
      </c>
      <c r="C124" s="980"/>
      <c r="D124" s="273">
        <v>1</v>
      </c>
      <c r="E124" s="274" t="s">
        <v>41</v>
      </c>
      <c r="F124" s="209">
        <v>4.2</v>
      </c>
      <c r="G124" s="275">
        <f>F124/D124</f>
        <v>4.2</v>
      </c>
      <c r="H124" s="276" t="s">
        <v>12</v>
      </c>
      <c r="I124" s="201"/>
      <c r="J124" s="587">
        <f t="shared" si="18"/>
        <v>0</v>
      </c>
    </row>
    <row r="125" spans="1:14" ht="31" customHeight="1">
      <c r="A125" s="973"/>
      <c r="B125" s="978" t="s">
        <v>209</v>
      </c>
      <c r="C125" s="980"/>
      <c r="D125" s="273">
        <v>1</v>
      </c>
      <c r="E125" s="274" t="s">
        <v>41</v>
      </c>
      <c r="F125" s="209">
        <v>4.3</v>
      </c>
      <c r="G125" s="275">
        <f>F125/D125</f>
        <v>4.3</v>
      </c>
      <c r="H125" s="276" t="s">
        <v>12</v>
      </c>
      <c r="I125" s="201"/>
      <c r="J125" s="587">
        <f t="shared" si="18"/>
        <v>0</v>
      </c>
    </row>
    <row r="126" spans="1:14" ht="31" customHeight="1">
      <c r="A126" s="973"/>
      <c r="B126" s="1027" t="s">
        <v>210</v>
      </c>
      <c r="C126" s="1028"/>
      <c r="D126" s="273">
        <v>1</v>
      </c>
      <c r="E126" s="274" t="s">
        <v>41</v>
      </c>
      <c r="F126" s="209">
        <v>5.35</v>
      </c>
      <c r="G126" s="275">
        <f>F126/D126</f>
        <v>5.35</v>
      </c>
      <c r="H126" s="276" t="s">
        <v>12</v>
      </c>
      <c r="I126" s="201"/>
      <c r="J126" s="587">
        <f t="shared" si="18"/>
        <v>0</v>
      </c>
    </row>
    <row r="127" spans="1:14" ht="31" customHeight="1">
      <c r="A127" s="973"/>
      <c r="B127" s="367" t="s">
        <v>144</v>
      </c>
      <c r="C127" s="208"/>
      <c r="D127" s="222">
        <v>5</v>
      </c>
      <c r="E127" s="221" t="s">
        <v>41</v>
      </c>
      <c r="F127" s="202">
        <v>10.5</v>
      </c>
      <c r="G127" s="61">
        <f t="shared" si="19"/>
        <v>2.1</v>
      </c>
      <c r="H127" s="226" t="s">
        <v>12</v>
      </c>
      <c r="I127" s="201"/>
      <c r="J127" s="248">
        <f t="shared" ref="J127:J133" si="20">F127*I127</f>
        <v>0</v>
      </c>
    </row>
    <row r="128" spans="1:14" ht="31" customHeight="1">
      <c r="A128" s="973"/>
      <c r="B128" s="461" t="s">
        <v>228</v>
      </c>
      <c r="C128" s="381"/>
      <c r="D128" s="439">
        <v>5</v>
      </c>
      <c r="E128" s="440" t="s">
        <v>41</v>
      </c>
      <c r="F128" s="447">
        <v>7.5</v>
      </c>
      <c r="G128" s="441">
        <f t="shared" si="19"/>
        <v>1.5</v>
      </c>
      <c r="H128" s="442" t="s">
        <v>12</v>
      </c>
      <c r="I128" s="380"/>
      <c r="J128" s="501">
        <f t="shared" si="20"/>
        <v>0</v>
      </c>
    </row>
    <row r="129" spans="1:10" ht="31" customHeight="1">
      <c r="A129" s="973"/>
      <c r="B129" s="674" t="s">
        <v>290</v>
      </c>
      <c r="C129" s="300"/>
      <c r="D129" s="301">
        <v>5</v>
      </c>
      <c r="E129" s="302" t="s">
        <v>41</v>
      </c>
      <c r="F129" s="261">
        <v>12.5</v>
      </c>
      <c r="G129" s="303">
        <f t="shared" si="19"/>
        <v>2.5</v>
      </c>
      <c r="H129" s="304" t="s">
        <v>12</v>
      </c>
      <c r="I129" s="277"/>
      <c r="J129" s="585">
        <f t="shared" si="20"/>
        <v>0</v>
      </c>
    </row>
    <row r="130" spans="1:10" ht="31" customHeight="1">
      <c r="A130" s="973"/>
      <c r="B130" s="461" t="s">
        <v>245</v>
      </c>
      <c r="C130" s="381"/>
      <c r="D130" s="439">
        <v>5</v>
      </c>
      <c r="E130" s="440" t="s">
        <v>41</v>
      </c>
      <c r="F130" s="447">
        <v>14.5</v>
      </c>
      <c r="G130" s="441">
        <f>F130/D130</f>
        <v>2.9</v>
      </c>
      <c r="H130" s="442" t="s">
        <v>12</v>
      </c>
      <c r="I130" s="380"/>
      <c r="J130" s="501">
        <f t="shared" si="20"/>
        <v>0</v>
      </c>
    </row>
    <row r="131" spans="1:10" ht="31" customHeight="1">
      <c r="A131" s="973"/>
      <c r="B131" s="804" t="s">
        <v>443</v>
      </c>
      <c r="C131" s="805"/>
      <c r="D131" s="388">
        <v>25</v>
      </c>
      <c r="E131" s="852" t="s">
        <v>41</v>
      </c>
      <c r="F131" s="390">
        <v>39.9</v>
      </c>
      <c r="G131" s="391">
        <f t="shared" si="19"/>
        <v>1.5959999999999999</v>
      </c>
      <c r="H131" s="392" t="s">
        <v>12</v>
      </c>
      <c r="I131" s="393"/>
      <c r="J131" s="396">
        <f t="shared" si="20"/>
        <v>0</v>
      </c>
    </row>
    <row r="132" spans="1:10" ht="31" customHeight="1">
      <c r="A132" s="973"/>
      <c r="B132" s="804" t="s">
        <v>444</v>
      </c>
      <c r="C132" s="805"/>
      <c r="D132" s="388">
        <v>25</v>
      </c>
      <c r="E132" s="852" t="s">
        <v>41</v>
      </c>
      <c r="F132" s="390">
        <v>38.9</v>
      </c>
      <c r="G132" s="391">
        <f t="shared" si="19"/>
        <v>1.556</v>
      </c>
      <c r="H132" s="392" t="s">
        <v>12</v>
      </c>
      <c r="I132" s="393"/>
      <c r="J132" s="396">
        <f t="shared" si="20"/>
        <v>0</v>
      </c>
    </row>
    <row r="133" spans="1:10" ht="31" customHeight="1">
      <c r="A133" s="973"/>
      <c r="B133" s="1252" t="s">
        <v>399</v>
      </c>
      <c r="C133" s="1253"/>
      <c r="D133" s="301">
        <v>500</v>
      </c>
      <c r="E133" s="302" t="s">
        <v>11</v>
      </c>
      <c r="F133" s="261">
        <v>6.9</v>
      </c>
      <c r="G133" s="303">
        <f>F133/D133*1000</f>
        <v>13.8</v>
      </c>
      <c r="H133" s="304" t="s">
        <v>12</v>
      </c>
      <c r="I133" s="277"/>
      <c r="J133" s="585">
        <f t="shared" si="20"/>
        <v>0</v>
      </c>
    </row>
    <row r="134" spans="1:10" ht="31" customHeight="1">
      <c r="A134" s="973"/>
      <c r="B134" s="353" t="s">
        <v>98</v>
      </c>
      <c r="C134" s="208"/>
      <c r="D134" s="222">
        <v>500</v>
      </c>
      <c r="E134" s="221" t="s">
        <v>11</v>
      </c>
      <c r="F134" s="202">
        <v>5.65</v>
      </c>
      <c r="G134" s="61">
        <f>F134/D134*1000</f>
        <v>11.3</v>
      </c>
      <c r="H134" s="226" t="s">
        <v>12</v>
      </c>
      <c r="I134" s="201"/>
      <c r="J134" s="248">
        <f>F134*I134</f>
        <v>0</v>
      </c>
    </row>
    <row r="135" spans="1:10" ht="31" customHeight="1" thickBot="1">
      <c r="A135" s="974"/>
      <c r="B135" s="1224" t="s">
        <v>400</v>
      </c>
      <c r="C135" s="1225"/>
      <c r="D135" s="824">
        <v>55</v>
      </c>
      <c r="E135" s="825" t="s">
        <v>11</v>
      </c>
      <c r="F135" s="845">
        <v>2.2000000000000002</v>
      </c>
      <c r="G135" s="826">
        <f>F135/D135*1000</f>
        <v>40</v>
      </c>
      <c r="H135" s="827" t="s">
        <v>12</v>
      </c>
      <c r="I135" s="835"/>
      <c r="J135" s="828">
        <f>F135*I135</f>
        <v>0</v>
      </c>
    </row>
    <row r="136" spans="1:10" ht="31" customHeight="1">
      <c r="A136" s="985" t="s">
        <v>190</v>
      </c>
      <c r="B136" s="829" t="s">
        <v>401</v>
      </c>
      <c r="C136" s="830"/>
      <c r="D136" s="654">
        <v>210</v>
      </c>
      <c r="E136" s="655" t="s">
        <v>11</v>
      </c>
      <c r="F136" s="846">
        <v>5.65</v>
      </c>
      <c r="G136" s="831">
        <f t="shared" ref="G136:G143" si="21">F136/D136*1000</f>
        <v>26.904761904761909</v>
      </c>
      <c r="H136" s="832" t="s">
        <v>12</v>
      </c>
      <c r="I136" s="836"/>
      <c r="J136" s="833">
        <f>F136*I136</f>
        <v>0</v>
      </c>
    </row>
    <row r="137" spans="1:10" ht="31" customHeight="1">
      <c r="A137" s="986"/>
      <c r="B137" s="378" t="s">
        <v>231</v>
      </c>
      <c r="C137" s="834"/>
      <c r="D137" s="309">
        <v>360</v>
      </c>
      <c r="E137" s="818" t="s">
        <v>11</v>
      </c>
      <c r="F137" s="313">
        <v>5</v>
      </c>
      <c r="G137" s="283">
        <f t="shared" si="21"/>
        <v>13.888888888888888</v>
      </c>
      <c r="H137" s="225" t="s">
        <v>12</v>
      </c>
      <c r="I137" s="210"/>
      <c r="J137" s="470">
        <f t="shared" ref="J137:J143" si="22">F137*I137</f>
        <v>0</v>
      </c>
    </row>
    <row r="138" spans="1:10" ht="31" customHeight="1">
      <c r="A138" s="986"/>
      <c r="B138" s="378" t="s">
        <v>230</v>
      </c>
      <c r="C138" s="834"/>
      <c r="D138" s="309">
        <v>210</v>
      </c>
      <c r="E138" s="818" t="s">
        <v>11</v>
      </c>
      <c r="F138" s="313">
        <v>4.0999999999999996</v>
      </c>
      <c r="G138" s="283">
        <f t="shared" si="21"/>
        <v>19.523809523809522</v>
      </c>
      <c r="H138" s="225" t="s">
        <v>12</v>
      </c>
      <c r="I138" s="210"/>
      <c r="J138" s="470">
        <f t="shared" si="22"/>
        <v>0</v>
      </c>
    </row>
    <row r="139" spans="1:10" ht="31" customHeight="1">
      <c r="A139" s="986"/>
      <c r="B139" s="804" t="s">
        <v>441</v>
      </c>
      <c r="C139" s="805"/>
      <c r="D139" s="388">
        <v>400</v>
      </c>
      <c r="E139" s="852" t="s">
        <v>43</v>
      </c>
      <c r="F139" s="390">
        <v>3.45</v>
      </c>
      <c r="G139" s="391">
        <f t="shared" si="21"/>
        <v>8.625</v>
      </c>
      <c r="H139" s="392" t="s">
        <v>42</v>
      </c>
      <c r="I139" s="393"/>
      <c r="J139" s="396">
        <f t="shared" si="22"/>
        <v>0</v>
      </c>
    </row>
    <row r="140" spans="1:10" ht="31" customHeight="1">
      <c r="A140" s="986"/>
      <c r="B140" s="804" t="s">
        <v>442</v>
      </c>
      <c r="C140" s="805"/>
      <c r="D140" s="388">
        <v>180</v>
      </c>
      <c r="E140" s="852" t="s">
        <v>11</v>
      </c>
      <c r="F140" s="390">
        <v>3.45</v>
      </c>
      <c r="G140" s="391">
        <f t="shared" si="21"/>
        <v>19.166666666666668</v>
      </c>
      <c r="H140" s="392" t="s">
        <v>12</v>
      </c>
      <c r="I140" s="393"/>
      <c r="J140" s="396">
        <f t="shared" si="22"/>
        <v>0</v>
      </c>
    </row>
    <row r="141" spans="1:10" ht="30.75" customHeight="1">
      <c r="A141" s="986"/>
      <c r="B141" s="804" t="s">
        <v>291</v>
      </c>
      <c r="C141" s="805"/>
      <c r="D141" s="388">
        <v>167</v>
      </c>
      <c r="E141" s="952" t="s">
        <v>11</v>
      </c>
      <c r="F141" s="390">
        <v>5.5</v>
      </c>
      <c r="G141" s="391">
        <f t="shared" si="21"/>
        <v>32.93413173652695</v>
      </c>
      <c r="H141" s="392" t="s">
        <v>12</v>
      </c>
      <c r="I141" s="393"/>
      <c r="J141" s="396">
        <f t="shared" si="22"/>
        <v>0</v>
      </c>
    </row>
    <row r="142" spans="1:10" ht="30.75" customHeight="1">
      <c r="A142" s="986"/>
      <c r="B142" s="841" t="s">
        <v>437</v>
      </c>
      <c r="C142" s="888"/>
      <c r="D142" s="676">
        <v>167</v>
      </c>
      <c r="E142" s="531" t="s">
        <v>11</v>
      </c>
      <c r="F142" s="889">
        <v>5.5</v>
      </c>
      <c r="G142" s="747">
        <f t="shared" si="21"/>
        <v>32.93413173652695</v>
      </c>
      <c r="H142" s="748" t="s">
        <v>12</v>
      </c>
      <c r="I142" s="749"/>
      <c r="J142" s="750">
        <f t="shared" si="22"/>
        <v>0</v>
      </c>
    </row>
    <row r="143" spans="1:10" ht="30.75" customHeight="1" thickBot="1">
      <c r="A143" s="987"/>
      <c r="B143" s="890" t="s">
        <v>438</v>
      </c>
      <c r="C143" s="891"/>
      <c r="D143" s="892">
        <v>167</v>
      </c>
      <c r="E143" s="455" t="s">
        <v>11</v>
      </c>
      <c r="F143" s="740">
        <v>5.5</v>
      </c>
      <c r="G143" s="893">
        <f t="shared" si="21"/>
        <v>32.93413173652695</v>
      </c>
      <c r="H143" s="894" t="s">
        <v>12</v>
      </c>
      <c r="I143" s="895"/>
      <c r="J143" s="896">
        <f t="shared" si="22"/>
        <v>0</v>
      </c>
    </row>
    <row r="144" spans="1:10" ht="29" customHeight="1">
      <c r="A144" s="985" t="s">
        <v>100</v>
      </c>
      <c r="B144" s="804" t="s">
        <v>439</v>
      </c>
      <c r="C144" s="805"/>
      <c r="D144" s="789">
        <v>500</v>
      </c>
      <c r="E144" s="790" t="s">
        <v>43</v>
      </c>
      <c r="F144" s="791">
        <v>5.35</v>
      </c>
      <c r="G144" s="775">
        <f t="shared" ref="G144:G154" si="23">F144/D144*1000</f>
        <v>10.7</v>
      </c>
      <c r="H144" s="792" t="s">
        <v>42</v>
      </c>
      <c r="I144" s="793"/>
      <c r="J144" s="794">
        <f t="shared" ref="J144:J147" si="24">F144*I144</f>
        <v>0</v>
      </c>
    </row>
    <row r="145" spans="1:10" ht="30.75" customHeight="1">
      <c r="A145" s="986"/>
      <c r="B145" s="804" t="s">
        <v>440</v>
      </c>
      <c r="C145" s="805"/>
      <c r="D145" s="388">
        <v>750</v>
      </c>
      <c r="E145" s="852" t="s">
        <v>43</v>
      </c>
      <c r="F145" s="390">
        <v>6.35</v>
      </c>
      <c r="G145" s="391">
        <f t="shared" si="23"/>
        <v>8.466666666666665</v>
      </c>
      <c r="H145" s="392" t="s">
        <v>42</v>
      </c>
      <c r="I145" s="393"/>
      <c r="J145" s="396">
        <f t="shared" si="24"/>
        <v>0</v>
      </c>
    </row>
    <row r="146" spans="1:10" ht="31" customHeight="1">
      <c r="A146" s="986"/>
      <c r="B146" s="784" t="s">
        <v>371</v>
      </c>
      <c r="C146" s="785"/>
      <c r="D146" s="301">
        <v>500</v>
      </c>
      <c r="E146" s="302" t="s">
        <v>43</v>
      </c>
      <c r="F146" s="261">
        <v>16.55</v>
      </c>
      <c r="G146" s="303">
        <f t="shared" si="23"/>
        <v>33.1</v>
      </c>
      <c r="H146" s="304" t="s">
        <v>42</v>
      </c>
      <c r="I146" s="277"/>
      <c r="J146" s="585">
        <f t="shared" si="24"/>
        <v>0</v>
      </c>
    </row>
    <row r="147" spans="1:10" ht="31" customHeight="1">
      <c r="A147" s="986"/>
      <c r="B147" s="206" t="s">
        <v>126</v>
      </c>
      <c r="C147" s="203"/>
      <c r="D147" s="217">
        <v>500</v>
      </c>
      <c r="E147" s="569" t="s">
        <v>43</v>
      </c>
      <c r="F147" s="202">
        <v>16.55</v>
      </c>
      <c r="G147" s="154">
        <f t="shared" si="23"/>
        <v>33.1</v>
      </c>
      <c r="H147" s="223" t="s">
        <v>42</v>
      </c>
      <c r="I147" s="201"/>
      <c r="J147" s="248">
        <f t="shared" si="24"/>
        <v>0</v>
      </c>
    </row>
    <row r="148" spans="1:10" ht="31" customHeight="1">
      <c r="A148" s="986"/>
      <c r="B148" s="206" t="s">
        <v>121</v>
      </c>
      <c r="C148" s="203"/>
      <c r="D148" s="217">
        <v>500</v>
      </c>
      <c r="E148" s="569" t="s">
        <v>43</v>
      </c>
      <c r="F148" s="202">
        <v>5.6</v>
      </c>
      <c r="G148" s="154">
        <f t="shared" si="23"/>
        <v>11.2</v>
      </c>
      <c r="H148" s="223" t="s">
        <v>42</v>
      </c>
      <c r="I148" s="201"/>
      <c r="J148" s="248">
        <f t="shared" ref="J148:J154" si="25">F148*I148</f>
        <v>0</v>
      </c>
    </row>
    <row r="149" spans="1:10" ht="31" customHeight="1">
      <c r="A149" s="986"/>
      <c r="B149" s="206" t="s">
        <v>122</v>
      </c>
      <c r="C149" s="203"/>
      <c r="D149" s="217">
        <v>500</v>
      </c>
      <c r="E149" s="569" t="s">
        <v>43</v>
      </c>
      <c r="F149" s="202">
        <v>5.6</v>
      </c>
      <c r="G149" s="154">
        <f t="shared" si="23"/>
        <v>11.2</v>
      </c>
      <c r="H149" s="223" t="s">
        <v>42</v>
      </c>
      <c r="I149" s="201"/>
      <c r="J149" s="248">
        <f t="shared" si="25"/>
        <v>0</v>
      </c>
    </row>
    <row r="150" spans="1:10" ht="31" customHeight="1">
      <c r="A150" s="986"/>
      <c r="B150" s="206" t="s">
        <v>145</v>
      </c>
      <c r="C150" s="203"/>
      <c r="D150" s="217">
        <v>500</v>
      </c>
      <c r="E150" s="569" t="s">
        <v>43</v>
      </c>
      <c r="F150" s="202">
        <v>7.45</v>
      </c>
      <c r="G150" s="154">
        <f t="shared" si="23"/>
        <v>14.9</v>
      </c>
      <c r="H150" s="223" t="s">
        <v>42</v>
      </c>
      <c r="I150" s="201"/>
      <c r="J150" s="248">
        <f t="shared" si="25"/>
        <v>0</v>
      </c>
    </row>
    <row r="151" spans="1:10" ht="31" customHeight="1">
      <c r="A151" s="986"/>
      <c r="B151" s="1256" t="s">
        <v>292</v>
      </c>
      <c r="C151" s="1257"/>
      <c r="D151" s="217">
        <v>100</v>
      </c>
      <c r="E151" s="651" t="s">
        <v>43</v>
      </c>
      <c r="F151" s="202">
        <v>7.95</v>
      </c>
      <c r="G151" s="154">
        <f t="shared" si="23"/>
        <v>79.5</v>
      </c>
      <c r="H151" s="223" t="s">
        <v>42</v>
      </c>
      <c r="I151" s="201"/>
      <c r="J151" s="248">
        <f t="shared" si="25"/>
        <v>0</v>
      </c>
    </row>
    <row r="152" spans="1:10" ht="31" customHeight="1">
      <c r="A152" s="986"/>
      <c r="B152" s="1217" t="s">
        <v>293</v>
      </c>
      <c r="C152" s="1149"/>
      <c r="D152" s="217">
        <v>100</v>
      </c>
      <c r="E152" s="651" t="s">
        <v>43</v>
      </c>
      <c r="F152" s="202">
        <v>7.95</v>
      </c>
      <c r="G152" s="154">
        <f t="shared" si="23"/>
        <v>79.5</v>
      </c>
      <c r="H152" s="223" t="s">
        <v>42</v>
      </c>
      <c r="I152" s="201"/>
      <c r="J152" s="248">
        <f t="shared" si="25"/>
        <v>0</v>
      </c>
    </row>
    <row r="153" spans="1:10" ht="31" hidden="1" customHeight="1">
      <c r="A153" s="986"/>
      <c r="B153" s="804" t="s">
        <v>294</v>
      </c>
      <c r="C153" s="805"/>
      <c r="D153" s="789">
        <v>100</v>
      </c>
      <c r="E153" s="790" t="s">
        <v>43</v>
      </c>
      <c r="F153" s="791">
        <v>7.95</v>
      </c>
      <c r="G153" s="775">
        <f t="shared" si="23"/>
        <v>79.5</v>
      </c>
      <c r="H153" s="792" t="s">
        <v>42</v>
      </c>
      <c r="I153" s="793"/>
      <c r="J153" s="794">
        <f>F153*I153</f>
        <v>0</v>
      </c>
    </row>
    <row r="154" spans="1:10" ht="31" hidden="1" customHeight="1">
      <c r="A154" s="986"/>
      <c r="B154" s="804" t="s">
        <v>338</v>
      </c>
      <c r="C154" s="805"/>
      <c r="D154" s="789">
        <v>100</v>
      </c>
      <c r="E154" s="790" t="s">
        <v>43</v>
      </c>
      <c r="F154" s="791">
        <v>7.95</v>
      </c>
      <c r="G154" s="775">
        <f t="shared" si="23"/>
        <v>79.5</v>
      </c>
      <c r="H154" s="792" t="s">
        <v>42</v>
      </c>
      <c r="I154" s="793"/>
      <c r="J154" s="794">
        <f t="shared" si="25"/>
        <v>0</v>
      </c>
    </row>
    <row r="155" spans="1:10" ht="31" customHeight="1">
      <c r="A155" s="986"/>
      <c r="B155" s="897" t="s">
        <v>44</v>
      </c>
      <c r="C155" s="898"/>
      <c r="D155" s="301">
        <v>500</v>
      </c>
      <c r="E155" s="302" t="s">
        <v>11</v>
      </c>
      <c r="F155" s="261">
        <v>6.95</v>
      </c>
      <c r="G155" s="303">
        <f t="shared" ref="G155:G164" si="26">F155/D155*1000</f>
        <v>13.9</v>
      </c>
      <c r="H155" s="304" t="s">
        <v>12</v>
      </c>
      <c r="I155" s="277"/>
      <c r="J155" s="585">
        <f>F155*I155</f>
        <v>0</v>
      </c>
    </row>
    <row r="156" spans="1:10" ht="31" customHeight="1">
      <c r="A156" s="986"/>
      <c r="B156" s="204" t="s">
        <v>68</v>
      </c>
      <c r="C156" s="205"/>
      <c r="D156" s="217">
        <v>250</v>
      </c>
      <c r="E156" s="569" t="s">
        <v>11</v>
      </c>
      <c r="F156" s="202">
        <v>6.6</v>
      </c>
      <c r="G156" s="154">
        <f>F156/D156*1000</f>
        <v>26.4</v>
      </c>
      <c r="H156" s="223" t="s">
        <v>12</v>
      </c>
      <c r="I156" s="201"/>
      <c r="J156" s="248">
        <f>F156*I156</f>
        <v>0</v>
      </c>
    </row>
    <row r="157" spans="1:10" ht="31" customHeight="1">
      <c r="A157" s="986"/>
      <c r="B157" s="804" t="s">
        <v>436</v>
      </c>
      <c r="C157" s="805"/>
      <c r="D157" s="789">
        <v>250</v>
      </c>
      <c r="E157" s="790" t="s">
        <v>11</v>
      </c>
      <c r="F157" s="791">
        <v>6.6</v>
      </c>
      <c r="G157" s="775">
        <f>F157/D157*1000</f>
        <v>26.4</v>
      </c>
      <c r="H157" s="792" t="s">
        <v>12</v>
      </c>
      <c r="I157" s="793"/>
      <c r="J157" s="794">
        <f>F157*I157</f>
        <v>0</v>
      </c>
    </row>
    <row r="158" spans="1:10" ht="31" customHeight="1">
      <c r="A158" s="986"/>
      <c r="B158" s="270" t="s">
        <v>146</v>
      </c>
      <c r="C158" s="252"/>
      <c r="D158" s="220">
        <v>250</v>
      </c>
      <c r="E158" s="253" t="s">
        <v>11</v>
      </c>
      <c r="F158" s="209">
        <v>6.6</v>
      </c>
      <c r="G158" s="228">
        <f>F158/D158*1000</f>
        <v>26.4</v>
      </c>
      <c r="H158" s="227" t="s">
        <v>12</v>
      </c>
      <c r="I158" s="255"/>
      <c r="J158" s="588">
        <f>F158*I158</f>
        <v>0</v>
      </c>
    </row>
    <row r="159" spans="1:10" ht="31" customHeight="1">
      <c r="A159" s="986"/>
      <c r="B159" s="394" t="s">
        <v>347</v>
      </c>
      <c r="C159" s="395"/>
      <c r="D159" s="388">
        <v>100</v>
      </c>
      <c r="E159" s="389" t="s">
        <v>11</v>
      </c>
      <c r="F159" s="390">
        <v>3.95</v>
      </c>
      <c r="G159" s="391">
        <f>F159/D159*1000</f>
        <v>39.5</v>
      </c>
      <c r="H159" s="392" t="s">
        <v>12</v>
      </c>
      <c r="I159" s="393"/>
      <c r="J159" s="396">
        <f>F159*I159</f>
        <v>0</v>
      </c>
    </row>
    <row r="160" spans="1:10" ht="31" customHeight="1">
      <c r="A160" s="986"/>
      <c r="B160" s="394" t="s">
        <v>435</v>
      </c>
      <c r="C160" s="395"/>
      <c r="D160" s="388">
        <v>100</v>
      </c>
      <c r="E160" s="852" t="s">
        <v>11</v>
      </c>
      <c r="F160" s="390">
        <v>3.95</v>
      </c>
      <c r="G160" s="391">
        <f t="shared" si="26"/>
        <v>39.5</v>
      </c>
      <c r="H160" s="392" t="s">
        <v>12</v>
      </c>
      <c r="I160" s="393"/>
      <c r="J160" s="396">
        <f t="shared" ref="J160:J192" si="27">F160*I160</f>
        <v>0</v>
      </c>
    </row>
    <row r="161" spans="1:10" ht="31" customHeight="1">
      <c r="A161" s="986"/>
      <c r="B161" s="478" t="s">
        <v>69</v>
      </c>
      <c r="C161" s="431"/>
      <c r="D161" s="360">
        <v>100</v>
      </c>
      <c r="E161" s="361" t="s">
        <v>11</v>
      </c>
      <c r="F161" s="362">
        <v>4.5</v>
      </c>
      <c r="G161" s="363">
        <f t="shared" si="26"/>
        <v>45</v>
      </c>
      <c r="H161" s="364" t="s">
        <v>12</v>
      </c>
      <c r="I161" s="365"/>
      <c r="J161" s="366">
        <f t="shared" si="27"/>
        <v>0</v>
      </c>
    </row>
    <row r="162" spans="1:10" ht="31" hidden="1" customHeight="1">
      <c r="A162" s="986"/>
      <c r="B162" s="394" t="s">
        <v>238</v>
      </c>
      <c r="C162" s="395"/>
      <c r="D162" s="388">
        <v>100</v>
      </c>
      <c r="E162" s="852" t="s">
        <v>11</v>
      </c>
      <c r="F162" s="390">
        <v>3.95</v>
      </c>
      <c r="G162" s="391">
        <f t="shared" si="26"/>
        <v>39.5</v>
      </c>
      <c r="H162" s="392" t="s">
        <v>12</v>
      </c>
      <c r="I162" s="393"/>
      <c r="J162" s="396">
        <f t="shared" si="27"/>
        <v>0</v>
      </c>
    </row>
    <row r="163" spans="1:10" ht="31" hidden="1" customHeight="1">
      <c r="A163" s="986"/>
      <c r="B163" s="394" t="s">
        <v>256</v>
      </c>
      <c r="C163" s="395"/>
      <c r="D163" s="388">
        <v>100</v>
      </c>
      <c r="E163" s="852" t="s">
        <v>11</v>
      </c>
      <c r="F163" s="390">
        <v>3.45</v>
      </c>
      <c r="G163" s="391">
        <f t="shared" si="26"/>
        <v>34.5</v>
      </c>
      <c r="H163" s="392" t="s">
        <v>12</v>
      </c>
      <c r="I163" s="393"/>
      <c r="J163" s="396">
        <f t="shared" si="27"/>
        <v>0</v>
      </c>
    </row>
    <row r="164" spans="1:10" ht="31" customHeight="1">
      <c r="A164" s="986"/>
      <c r="B164" s="311" t="s">
        <v>370</v>
      </c>
      <c r="C164" s="312"/>
      <c r="D164" s="59">
        <v>100</v>
      </c>
      <c r="E164" s="853" t="s">
        <v>11</v>
      </c>
      <c r="F164" s="313">
        <v>4.5</v>
      </c>
      <c r="G164" s="283">
        <f t="shared" si="26"/>
        <v>45</v>
      </c>
      <c r="H164" s="225" t="s">
        <v>12</v>
      </c>
      <c r="I164" s="210"/>
      <c r="J164" s="470">
        <f t="shared" si="27"/>
        <v>0</v>
      </c>
    </row>
    <row r="165" spans="1:10" ht="31" customHeight="1">
      <c r="A165" s="986"/>
      <c r="B165" s="311" t="s">
        <v>159</v>
      </c>
      <c r="C165" s="312"/>
      <c r="D165" s="59">
        <v>80</v>
      </c>
      <c r="E165" s="77" t="s">
        <v>11</v>
      </c>
      <c r="F165" s="313">
        <v>5.95</v>
      </c>
      <c r="G165" s="283">
        <f>F165/D165*1000</f>
        <v>74.375</v>
      </c>
      <c r="H165" s="225" t="s">
        <v>12</v>
      </c>
      <c r="I165" s="210"/>
      <c r="J165" s="470">
        <f>F165*I165</f>
        <v>0</v>
      </c>
    </row>
    <row r="166" spans="1:10" ht="31" customHeight="1">
      <c r="A166" s="986"/>
      <c r="B166" s="307" t="s">
        <v>160</v>
      </c>
      <c r="C166" s="308"/>
      <c r="D166" s="309">
        <v>80</v>
      </c>
      <c r="E166" s="310" t="s">
        <v>11</v>
      </c>
      <c r="F166" s="313">
        <v>5.95</v>
      </c>
      <c r="G166" s="283">
        <f>F166/D166*1000</f>
        <v>74.375</v>
      </c>
      <c r="H166" s="225" t="s">
        <v>12</v>
      </c>
      <c r="I166" s="210"/>
      <c r="J166" s="470">
        <f>F166*I166</f>
        <v>0</v>
      </c>
    </row>
    <row r="167" spans="1:10" ht="31" customHeight="1" thickBot="1">
      <c r="A167" s="987"/>
      <c r="B167" s="402" t="s">
        <v>161</v>
      </c>
      <c r="C167" s="403"/>
      <c r="D167" s="354">
        <v>80</v>
      </c>
      <c r="E167" s="355" t="s">
        <v>11</v>
      </c>
      <c r="F167" s="404">
        <v>5.95</v>
      </c>
      <c r="G167" s="155">
        <f>F167/D167*1000</f>
        <v>74.375</v>
      </c>
      <c r="H167" s="237" t="s">
        <v>12</v>
      </c>
      <c r="I167" s="239"/>
      <c r="J167" s="250">
        <f>F167*I167</f>
        <v>0</v>
      </c>
    </row>
    <row r="168" spans="1:10" ht="31" customHeight="1">
      <c r="A168" s="972" t="s">
        <v>45</v>
      </c>
      <c r="B168" s="445" t="s">
        <v>433</v>
      </c>
      <c r="C168" s="395"/>
      <c r="D168" s="388">
        <v>90</v>
      </c>
      <c r="E168" s="852" t="s">
        <v>11</v>
      </c>
      <c r="F168" s="390">
        <v>4.5</v>
      </c>
      <c r="G168" s="391">
        <f t="shared" ref="G168:G183" si="28">F168/D168*1000</f>
        <v>50</v>
      </c>
      <c r="H168" s="392" t="s">
        <v>12</v>
      </c>
      <c r="I168" s="393"/>
      <c r="J168" s="396">
        <f t="shared" si="27"/>
        <v>0</v>
      </c>
    </row>
    <row r="169" spans="1:10" ht="31" customHeight="1">
      <c r="A169" s="973"/>
      <c r="B169" s="444" t="s">
        <v>432</v>
      </c>
      <c r="C169" s="368"/>
      <c r="D169" s="369">
        <v>90</v>
      </c>
      <c r="E169" s="370" t="s">
        <v>11</v>
      </c>
      <c r="F169" s="202">
        <v>4.5</v>
      </c>
      <c r="G169" s="61">
        <f t="shared" si="28"/>
        <v>50</v>
      </c>
      <c r="H169" s="226" t="s">
        <v>12</v>
      </c>
      <c r="I169" s="380"/>
      <c r="J169" s="371">
        <f t="shared" si="27"/>
        <v>0</v>
      </c>
    </row>
    <row r="170" spans="1:10" ht="31" customHeight="1">
      <c r="A170" s="973"/>
      <c r="B170" s="445" t="s">
        <v>434</v>
      </c>
      <c r="C170" s="395"/>
      <c r="D170" s="388">
        <v>90</v>
      </c>
      <c r="E170" s="852" t="s">
        <v>11</v>
      </c>
      <c r="F170" s="390">
        <v>4.5</v>
      </c>
      <c r="G170" s="391">
        <f t="shared" si="28"/>
        <v>50</v>
      </c>
      <c r="H170" s="392" t="s">
        <v>12</v>
      </c>
      <c r="I170" s="393"/>
      <c r="J170" s="396">
        <f t="shared" si="27"/>
        <v>0</v>
      </c>
    </row>
    <row r="171" spans="1:10" ht="31" customHeight="1">
      <c r="A171" s="973"/>
      <c r="B171" s="251" t="s">
        <v>46</v>
      </c>
      <c r="C171" s="205"/>
      <c r="D171" s="217">
        <v>90</v>
      </c>
      <c r="E171" s="569" t="s">
        <v>11</v>
      </c>
      <c r="F171" s="202">
        <v>4.5</v>
      </c>
      <c r="G171" s="154">
        <f t="shared" si="28"/>
        <v>50</v>
      </c>
      <c r="H171" s="223" t="s">
        <v>12</v>
      </c>
      <c r="I171" s="201"/>
      <c r="J171" s="248">
        <f t="shared" si="27"/>
        <v>0</v>
      </c>
    </row>
    <row r="172" spans="1:10" ht="31" customHeight="1">
      <c r="A172" s="973"/>
      <c r="B172" s="504" t="s">
        <v>295</v>
      </c>
      <c r="C172" s="300"/>
      <c r="D172" s="301">
        <v>110</v>
      </c>
      <c r="E172" s="302" t="s">
        <v>11</v>
      </c>
      <c r="F172" s="261">
        <v>4.5999999999999996</v>
      </c>
      <c r="G172" s="303">
        <f t="shared" si="28"/>
        <v>41.81818181818182</v>
      </c>
      <c r="H172" s="304" t="s">
        <v>12</v>
      </c>
      <c r="I172" s="277"/>
      <c r="J172" s="585">
        <f t="shared" si="27"/>
        <v>0</v>
      </c>
    </row>
    <row r="173" spans="1:10" s="101" customFormat="1" ht="31" customHeight="1">
      <c r="A173" s="973"/>
      <c r="B173" s="504" t="s">
        <v>372</v>
      </c>
      <c r="C173" s="300"/>
      <c r="D173" s="301">
        <v>110</v>
      </c>
      <c r="E173" s="302" t="s">
        <v>11</v>
      </c>
      <c r="F173" s="261">
        <v>4.5999999999999996</v>
      </c>
      <c r="G173" s="303">
        <f>F173/D173*1000</f>
        <v>41.81818181818182</v>
      </c>
      <c r="H173" s="304" t="s">
        <v>12</v>
      </c>
      <c r="I173" s="277"/>
      <c r="J173" s="585">
        <f>F173*I173</f>
        <v>0</v>
      </c>
    </row>
    <row r="174" spans="1:10" ht="31" hidden="1" customHeight="1">
      <c r="A174" s="973"/>
      <c r="B174" s="510" t="s">
        <v>257</v>
      </c>
      <c r="C174" s="395"/>
      <c r="D174" s="388">
        <v>110</v>
      </c>
      <c r="E174" s="389" t="s">
        <v>11</v>
      </c>
      <c r="F174" s="390">
        <v>4.5999999999999996</v>
      </c>
      <c r="G174" s="391">
        <f t="shared" si="28"/>
        <v>41.81818181818182</v>
      </c>
      <c r="H174" s="392" t="s">
        <v>12</v>
      </c>
      <c r="I174" s="693"/>
      <c r="J174" s="396">
        <f t="shared" si="27"/>
        <v>0</v>
      </c>
    </row>
    <row r="175" spans="1:10" ht="31" hidden="1" customHeight="1">
      <c r="A175" s="973"/>
      <c r="B175" s="1094" t="s">
        <v>369</v>
      </c>
      <c r="C175" s="1095"/>
      <c r="D175" s="388">
        <v>300</v>
      </c>
      <c r="E175" s="389" t="s">
        <v>11</v>
      </c>
      <c r="F175" s="390">
        <v>4.95</v>
      </c>
      <c r="G175" s="391">
        <f t="shared" ref="G175:G181" si="29">F175/D175*1000</f>
        <v>16.5</v>
      </c>
      <c r="H175" s="392" t="s">
        <v>12</v>
      </c>
      <c r="I175" s="393"/>
      <c r="J175" s="396">
        <f>F175*I175</f>
        <v>0</v>
      </c>
    </row>
    <row r="176" spans="1:10" ht="31" customHeight="1">
      <c r="A176" s="973"/>
      <c r="B176" s="992" t="s">
        <v>270</v>
      </c>
      <c r="C176" s="1096"/>
      <c r="D176" s="282">
        <v>160</v>
      </c>
      <c r="E176" s="569" t="s">
        <v>11</v>
      </c>
      <c r="F176" s="281">
        <v>3.95</v>
      </c>
      <c r="G176" s="154">
        <f t="shared" si="29"/>
        <v>24.6875</v>
      </c>
      <c r="H176" s="223" t="s">
        <v>12</v>
      </c>
      <c r="I176" s="210"/>
      <c r="J176" s="248">
        <f>F176*I176</f>
        <v>0</v>
      </c>
    </row>
    <row r="177" spans="1:10" ht="31" customHeight="1">
      <c r="A177" s="973"/>
      <c r="B177" s="1191" t="s">
        <v>316</v>
      </c>
      <c r="C177" s="1192"/>
      <c r="D177" s="282">
        <v>160</v>
      </c>
      <c r="E177" s="569" t="s">
        <v>11</v>
      </c>
      <c r="F177" s="281">
        <v>3.95</v>
      </c>
      <c r="G177" s="154">
        <f t="shared" si="29"/>
        <v>24.6875</v>
      </c>
      <c r="H177" s="223" t="s">
        <v>12</v>
      </c>
      <c r="I177" s="210"/>
      <c r="J177" s="248">
        <f t="shared" si="27"/>
        <v>0</v>
      </c>
    </row>
    <row r="178" spans="1:10" ht="31" customHeight="1">
      <c r="A178" s="973"/>
      <c r="B178" s="1191" t="s">
        <v>368</v>
      </c>
      <c r="C178" s="1192"/>
      <c r="D178" s="282">
        <v>160</v>
      </c>
      <c r="E178" s="766" t="s">
        <v>11</v>
      </c>
      <c r="F178" s="281">
        <v>3.95</v>
      </c>
      <c r="G178" s="154">
        <f t="shared" ref="G178" si="30">F178/D178*1000</f>
        <v>24.6875</v>
      </c>
      <c r="H178" s="223" t="s">
        <v>12</v>
      </c>
      <c r="I178" s="210"/>
      <c r="J178" s="248">
        <f t="shared" ref="J178" si="31">F178*I178</f>
        <v>0</v>
      </c>
    </row>
    <row r="179" spans="1:10" ht="31" customHeight="1">
      <c r="A179" s="973"/>
      <c r="B179" s="1191" t="s">
        <v>216</v>
      </c>
      <c r="C179" s="1192"/>
      <c r="D179" s="282">
        <v>160</v>
      </c>
      <c r="E179" s="569" t="s">
        <v>11</v>
      </c>
      <c r="F179" s="281">
        <v>3.95</v>
      </c>
      <c r="G179" s="154">
        <f t="shared" si="29"/>
        <v>24.6875</v>
      </c>
      <c r="H179" s="223" t="s">
        <v>12</v>
      </c>
      <c r="I179" s="210"/>
      <c r="J179" s="248">
        <f t="shared" si="27"/>
        <v>0</v>
      </c>
    </row>
    <row r="180" spans="1:10" ht="31" customHeight="1">
      <c r="A180" s="973"/>
      <c r="B180" s="1202" t="s">
        <v>217</v>
      </c>
      <c r="C180" s="1149"/>
      <c r="D180" s="282">
        <v>160</v>
      </c>
      <c r="E180" s="569" t="s">
        <v>11</v>
      </c>
      <c r="F180" s="281">
        <v>3.95</v>
      </c>
      <c r="G180" s="154">
        <f t="shared" si="29"/>
        <v>24.6875</v>
      </c>
      <c r="H180" s="223" t="s">
        <v>12</v>
      </c>
      <c r="I180" s="210"/>
      <c r="J180" s="248">
        <f t="shared" si="27"/>
        <v>0</v>
      </c>
    </row>
    <row r="181" spans="1:10" ht="31" customHeight="1">
      <c r="A181" s="973"/>
      <c r="B181" s="752" t="s">
        <v>336</v>
      </c>
      <c r="C181" s="751"/>
      <c r="D181" s="360">
        <v>150</v>
      </c>
      <c r="E181" s="361" t="s">
        <v>11</v>
      </c>
      <c r="F181" s="362">
        <v>2.9</v>
      </c>
      <c r="G181" s="363">
        <f t="shared" si="29"/>
        <v>19.333333333333336</v>
      </c>
      <c r="H181" s="364" t="s">
        <v>12</v>
      </c>
      <c r="I181" s="365"/>
      <c r="J181" s="366">
        <f>F181*I181</f>
        <v>0</v>
      </c>
    </row>
    <row r="182" spans="1:10" ht="31" customHeight="1" thickBot="1">
      <c r="A182" s="974"/>
      <c r="B182" s="1215" t="s">
        <v>337</v>
      </c>
      <c r="C182" s="1216"/>
      <c r="D182" s="354">
        <v>140</v>
      </c>
      <c r="E182" s="707" t="s">
        <v>11</v>
      </c>
      <c r="F182" s="567">
        <v>2.9</v>
      </c>
      <c r="G182" s="356">
        <f t="shared" si="28"/>
        <v>20.714285714285712</v>
      </c>
      <c r="H182" s="357" t="s">
        <v>12</v>
      </c>
      <c r="I182" s="358"/>
      <c r="J182" s="603">
        <f t="shared" si="27"/>
        <v>0</v>
      </c>
    </row>
    <row r="183" spans="1:10" ht="31" customHeight="1">
      <c r="A183" s="960" t="s">
        <v>332</v>
      </c>
      <c r="B183" s="503" t="s">
        <v>47</v>
      </c>
      <c r="C183" s="242"/>
      <c r="D183" s="243">
        <v>600</v>
      </c>
      <c r="E183" s="244" t="s">
        <v>11</v>
      </c>
      <c r="F183" s="245">
        <v>4.9000000000000004</v>
      </c>
      <c r="G183" s="235">
        <f t="shared" si="28"/>
        <v>8.1666666666666679</v>
      </c>
      <c r="H183" s="246" t="s">
        <v>12</v>
      </c>
      <c r="I183" s="238"/>
      <c r="J183" s="247">
        <f t="shared" si="27"/>
        <v>0</v>
      </c>
    </row>
    <row r="184" spans="1:10" ht="31" customHeight="1">
      <c r="A184" s="961"/>
      <c r="B184" s="504" t="s">
        <v>317</v>
      </c>
      <c r="C184" s="300"/>
      <c r="D184" s="301">
        <v>400</v>
      </c>
      <c r="E184" s="302" t="s">
        <v>11</v>
      </c>
      <c r="F184" s="261">
        <v>4.3</v>
      </c>
      <c r="G184" s="303">
        <f t="shared" ref="G184:G200" si="32">F184/D184*1000</f>
        <v>10.75</v>
      </c>
      <c r="H184" s="304" t="s">
        <v>12</v>
      </c>
      <c r="I184" s="277"/>
      <c r="J184" s="585">
        <f t="shared" si="27"/>
        <v>0</v>
      </c>
    </row>
    <row r="185" spans="1:10" ht="31" customHeight="1">
      <c r="A185" s="961"/>
      <c r="B185" s="251" t="s">
        <v>48</v>
      </c>
      <c r="C185" s="205"/>
      <c r="D185" s="217">
        <v>500</v>
      </c>
      <c r="E185" s="706" t="s">
        <v>11</v>
      </c>
      <c r="F185" s="202">
        <v>4.2</v>
      </c>
      <c r="G185" s="154">
        <f t="shared" si="32"/>
        <v>8.4</v>
      </c>
      <c r="H185" s="223" t="s">
        <v>12</v>
      </c>
      <c r="I185" s="201"/>
      <c r="J185" s="248">
        <f t="shared" si="27"/>
        <v>0</v>
      </c>
    </row>
    <row r="186" spans="1:10" ht="31" customHeight="1">
      <c r="A186" s="961"/>
      <c r="B186" s="486" t="s">
        <v>251</v>
      </c>
      <c r="C186" s="381"/>
      <c r="D186" s="439">
        <v>500</v>
      </c>
      <c r="E186" s="440" t="s">
        <v>11</v>
      </c>
      <c r="F186" s="447">
        <v>3.9</v>
      </c>
      <c r="G186" s="441">
        <f t="shared" si="32"/>
        <v>7.8</v>
      </c>
      <c r="H186" s="442" t="s">
        <v>12</v>
      </c>
      <c r="I186" s="380"/>
      <c r="J186" s="501">
        <f t="shared" si="27"/>
        <v>0</v>
      </c>
    </row>
    <row r="187" spans="1:10" ht="31" customHeight="1">
      <c r="A187" s="961"/>
      <c r="B187" s="376" t="s">
        <v>49</v>
      </c>
      <c r="C187" s="205"/>
      <c r="D187" s="217">
        <v>500</v>
      </c>
      <c r="E187" s="706" t="s">
        <v>11</v>
      </c>
      <c r="F187" s="202">
        <v>4.5</v>
      </c>
      <c r="G187" s="154">
        <f t="shared" si="32"/>
        <v>9</v>
      </c>
      <c r="H187" s="223" t="s">
        <v>12</v>
      </c>
      <c r="I187" s="201"/>
      <c r="J187" s="248">
        <f t="shared" si="27"/>
        <v>0</v>
      </c>
    </row>
    <row r="188" spans="1:10" ht="31" customHeight="1">
      <c r="A188" s="961"/>
      <c r="B188" s="377" t="s">
        <v>50</v>
      </c>
      <c r="C188" s="359"/>
      <c r="D188" s="360">
        <v>500</v>
      </c>
      <c r="E188" s="361" t="s">
        <v>11</v>
      </c>
      <c r="F188" s="362">
        <v>3.9</v>
      </c>
      <c r="G188" s="363">
        <f>F188/D188*1000</f>
        <v>7.8</v>
      </c>
      <c r="H188" s="364" t="s">
        <v>12</v>
      </c>
      <c r="I188" s="365"/>
      <c r="J188" s="366">
        <f>F188*I188</f>
        <v>0</v>
      </c>
    </row>
    <row r="189" spans="1:10" ht="31" customHeight="1">
      <c r="A189" s="961"/>
      <c r="B189" s="379" t="s">
        <v>182</v>
      </c>
      <c r="C189" s="489"/>
      <c r="D189" s="59">
        <v>400</v>
      </c>
      <c r="E189" s="703" t="s">
        <v>11</v>
      </c>
      <c r="F189" s="313">
        <v>5.65</v>
      </c>
      <c r="G189" s="397">
        <f t="shared" si="32"/>
        <v>14.125</v>
      </c>
      <c r="H189" s="398" t="s">
        <v>12</v>
      </c>
      <c r="I189" s="169"/>
      <c r="J189" s="399">
        <f t="shared" si="27"/>
        <v>0</v>
      </c>
    </row>
    <row r="190" spans="1:10" ht="31" hidden="1" customHeight="1">
      <c r="A190" s="961"/>
      <c r="B190" s="709" t="s">
        <v>318</v>
      </c>
      <c r="C190" s="710"/>
      <c r="D190" s="496">
        <v>300</v>
      </c>
      <c r="E190" s="705" t="s">
        <v>11</v>
      </c>
      <c r="F190" s="497">
        <v>2.7</v>
      </c>
      <c r="G190" s="498">
        <f t="shared" si="32"/>
        <v>9.0000000000000018</v>
      </c>
      <c r="H190" s="499" t="s">
        <v>12</v>
      </c>
      <c r="I190" s="500"/>
      <c r="J190" s="616">
        <f t="shared" si="27"/>
        <v>0</v>
      </c>
    </row>
    <row r="191" spans="1:10" ht="31" hidden="1" customHeight="1">
      <c r="A191" s="961"/>
      <c r="B191" s="709" t="s">
        <v>319</v>
      </c>
      <c r="C191" s="710"/>
      <c r="D191" s="496">
        <v>250</v>
      </c>
      <c r="E191" s="705" t="s">
        <v>11</v>
      </c>
      <c r="F191" s="497">
        <v>3.5</v>
      </c>
      <c r="G191" s="498">
        <f t="shared" si="32"/>
        <v>14</v>
      </c>
      <c r="H191" s="499" t="s">
        <v>12</v>
      </c>
      <c r="I191" s="500"/>
      <c r="J191" s="616">
        <f t="shared" si="27"/>
        <v>0</v>
      </c>
    </row>
    <row r="192" spans="1:10" ht="31" hidden="1" customHeight="1">
      <c r="A192" s="961"/>
      <c r="B192" s="709" t="s">
        <v>375</v>
      </c>
      <c r="C192" s="710"/>
      <c r="D192" s="496">
        <v>250</v>
      </c>
      <c r="E192" s="783" t="s">
        <v>11</v>
      </c>
      <c r="F192" s="497">
        <v>3.5</v>
      </c>
      <c r="G192" s="498">
        <f t="shared" si="32"/>
        <v>14</v>
      </c>
      <c r="H192" s="499" t="s">
        <v>12</v>
      </c>
      <c r="I192" s="500"/>
      <c r="J192" s="616">
        <f t="shared" si="27"/>
        <v>0</v>
      </c>
    </row>
    <row r="193" spans="1:10" ht="31" hidden="1" customHeight="1">
      <c r="A193" s="961"/>
      <c r="B193" s="788" t="s">
        <v>376</v>
      </c>
      <c r="C193" s="710"/>
      <c r="D193" s="496">
        <v>250</v>
      </c>
      <c r="E193" s="783" t="s">
        <v>11</v>
      </c>
      <c r="F193" s="497">
        <v>3.5</v>
      </c>
      <c r="G193" s="498">
        <f t="shared" ref="G193:G198" si="33">F193/D193*1000</f>
        <v>14</v>
      </c>
      <c r="H193" s="499" t="s">
        <v>12</v>
      </c>
      <c r="I193" s="500"/>
      <c r="J193" s="616">
        <f t="shared" ref="J193:J198" si="34">F193*I193</f>
        <v>0</v>
      </c>
    </row>
    <row r="194" spans="1:10" ht="31" customHeight="1">
      <c r="A194" s="961"/>
      <c r="B194" s="1218" t="s">
        <v>320</v>
      </c>
      <c r="C194" s="1219"/>
      <c r="D194" s="59">
        <v>400</v>
      </c>
      <c r="E194" s="703" t="s">
        <v>11</v>
      </c>
      <c r="F194" s="313">
        <v>4.2</v>
      </c>
      <c r="G194" s="397">
        <f t="shared" si="33"/>
        <v>10.5</v>
      </c>
      <c r="H194" s="398" t="s">
        <v>12</v>
      </c>
      <c r="I194" s="169"/>
      <c r="J194" s="399">
        <f t="shared" si="34"/>
        <v>0</v>
      </c>
    </row>
    <row r="195" spans="1:10" ht="31" customHeight="1">
      <c r="A195" s="961"/>
      <c r="B195" s="1203" t="s">
        <v>412</v>
      </c>
      <c r="C195" s="1204"/>
      <c r="D195" s="59">
        <v>400</v>
      </c>
      <c r="E195" s="853" t="s">
        <v>11</v>
      </c>
      <c r="F195" s="313">
        <v>5.7</v>
      </c>
      <c r="G195" s="397">
        <f t="shared" si="33"/>
        <v>14.25</v>
      </c>
      <c r="H195" s="398" t="s">
        <v>12</v>
      </c>
      <c r="I195" s="169"/>
      <c r="J195" s="399">
        <f t="shared" si="34"/>
        <v>0</v>
      </c>
    </row>
    <row r="196" spans="1:10" ht="31" customHeight="1">
      <c r="A196" s="961"/>
      <c r="B196" s="1203" t="s">
        <v>321</v>
      </c>
      <c r="C196" s="1204"/>
      <c r="D196" s="59">
        <v>400</v>
      </c>
      <c r="E196" s="853" t="s">
        <v>11</v>
      </c>
      <c r="F196" s="313">
        <v>4.9000000000000004</v>
      </c>
      <c r="G196" s="397">
        <f t="shared" si="33"/>
        <v>12.25</v>
      </c>
      <c r="H196" s="398" t="s">
        <v>12</v>
      </c>
      <c r="I196" s="169"/>
      <c r="J196" s="399">
        <f t="shared" si="34"/>
        <v>0</v>
      </c>
    </row>
    <row r="197" spans="1:10" ht="31" customHeight="1">
      <c r="A197" s="961"/>
      <c r="B197" s="1203" t="s">
        <v>322</v>
      </c>
      <c r="C197" s="1204"/>
      <c r="D197" s="59">
        <v>400</v>
      </c>
      <c r="E197" s="703" t="s">
        <v>11</v>
      </c>
      <c r="F197" s="313">
        <v>5.7</v>
      </c>
      <c r="G197" s="397">
        <f t="shared" si="33"/>
        <v>14.25</v>
      </c>
      <c r="H197" s="398" t="s">
        <v>12</v>
      </c>
      <c r="I197" s="169"/>
      <c r="J197" s="399">
        <f t="shared" si="34"/>
        <v>0</v>
      </c>
    </row>
    <row r="198" spans="1:10" ht="31" customHeight="1" thickBot="1">
      <c r="A198" s="962"/>
      <c r="B198" s="1254" t="s">
        <v>323</v>
      </c>
      <c r="C198" s="1255"/>
      <c r="D198" s="354">
        <v>500</v>
      </c>
      <c r="E198" s="704" t="s">
        <v>11</v>
      </c>
      <c r="F198" s="404">
        <v>4.9000000000000004</v>
      </c>
      <c r="G198" s="581">
        <f t="shared" si="33"/>
        <v>9.8000000000000007</v>
      </c>
      <c r="H198" s="582" t="s">
        <v>12</v>
      </c>
      <c r="I198" s="583"/>
      <c r="J198" s="626">
        <f t="shared" si="34"/>
        <v>0</v>
      </c>
    </row>
    <row r="199" spans="1:10" ht="31" customHeight="1">
      <c r="A199" s="981" t="s">
        <v>116</v>
      </c>
      <c r="B199" s="922" t="s">
        <v>377</v>
      </c>
      <c r="C199" s="923"/>
      <c r="D199" s="924">
        <v>180</v>
      </c>
      <c r="E199" s="855" t="s">
        <v>11</v>
      </c>
      <c r="F199" s="566">
        <v>7.95</v>
      </c>
      <c r="G199" s="406">
        <f t="shared" si="32"/>
        <v>44.166666666666664</v>
      </c>
      <c r="H199" s="407" t="s">
        <v>12</v>
      </c>
      <c r="I199" s="408"/>
      <c r="J199" s="589">
        <f t="shared" ref="J199:J210" si="35">F199*I199</f>
        <v>0</v>
      </c>
    </row>
    <row r="200" spans="1:10" ht="31" customHeight="1">
      <c r="A200" s="982"/>
      <c r="B200" s="925" t="s">
        <v>414</v>
      </c>
      <c r="C200" s="211"/>
      <c r="D200" s="232">
        <v>180</v>
      </c>
      <c r="E200" s="863" t="s">
        <v>11</v>
      </c>
      <c r="F200" s="212">
        <v>7.95</v>
      </c>
      <c r="G200" s="224">
        <f t="shared" si="32"/>
        <v>44.166666666666664</v>
      </c>
      <c r="H200" s="236" t="s">
        <v>12</v>
      </c>
      <c r="I200" s="213"/>
      <c r="J200" s="469">
        <f t="shared" si="35"/>
        <v>0</v>
      </c>
    </row>
    <row r="201" spans="1:10" ht="31" hidden="1" customHeight="1">
      <c r="A201" s="983"/>
      <c r="B201" s="919" t="s">
        <v>184</v>
      </c>
      <c r="C201" s="533"/>
      <c r="D201" s="789">
        <v>180</v>
      </c>
      <c r="E201" s="790" t="s">
        <v>11</v>
      </c>
      <c r="F201" s="791">
        <v>7.95</v>
      </c>
      <c r="G201" s="775">
        <f t="shared" ref="G201:G206" si="36">F201/D201*1000</f>
        <v>44.166666666666664</v>
      </c>
      <c r="H201" s="792" t="s">
        <v>12</v>
      </c>
      <c r="I201" s="793"/>
      <c r="J201" s="794">
        <f t="shared" si="35"/>
        <v>0</v>
      </c>
    </row>
    <row r="202" spans="1:10" ht="31" hidden="1" customHeight="1">
      <c r="A202" s="983"/>
      <c r="B202" s="919" t="s">
        <v>378</v>
      </c>
      <c r="C202" s="533"/>
      <c r="D202" s="789">
        <v>180</v>
      </c>
      <c r="E202" s="790" t="s">
        <v>11</v>
      </c>
      <c r="F202" s="791">
        <v>7.95</v>
      </c>
      <c r="G202" s="775">
        <f t="shared" si="36"/>
        <v>44.166666666666664</v>
      </c>
      <c r="H202" s="792" t="s">
        <v>12</v>
      </c>
      <c r="I202" s="793"/>
      <c r="J202" s="794">
        <f t="shared" si="35"/>
        <v>0</v>
      </c>
    </row>
    <row r="203" spans="1:10" ht="31" customHeight="1">
      <c r="A203" s="983"/>
      <c r="B203" s="925" t="s">
        <v>183</v>
      </c>
      <c r="C203" s="211"/>
      <c r="D203" s="232">
        <v>180</v>
      </c>
      <c r="E203" s="865" t="s">
        <v>11</v>
      </c>
      <c r="F203" s="212">
        <v>7.95</v>
      </c>
      <c r="G203" s="224">
        <f t="shared" si="36"/>
        <v>44.166666666666664</v>
      </c>
      <c r="H203" s="236" t="s">
        <v>12</v>
      </c>
      <c r="I203" s="213"/>
      <c r="J203" s="469">
        <f t="shared" si="35"/>
        <v>0</v>
      </c>
    </row>
    <row r="204" spans="1:10" ht="31" customHeight="1">
      <c r="A204" s="983"/>
      <c r="B204" s="920" t="s">
        <v>296</v>
      </c>
      <c r="C204" s="211"/>
      <c r="D204" s="232">
        <v>180</v>
      </c>
      <c r="E204" s="863" t="s">
        <v>11</v>
      </c>
      <c r="F204" s="212">
        <v>7.95</v>
      </c>
      <c r="G204" s="224">
        <f t="shared" si="36"/>
        <v>44.166666666666664</v>
      </c>
      <c r="H204" s="236" t="s">
        <v>12</v>
      </c>
      <c r="I204" s="201"/>
      <c r="J204" s="469">
        <f t="shared" si="35"/>
        <v>0</v>
      </c>
    </row>
    <row r="205" spans="1:10" ht="31" customHeight="1">
      <c r="A205" s="983"/>
      <c r="B205" s="920" t="s">
        <v>76</v>
      </c>
      <c r="C205" s="211"/>
      <c r="D205" s="232">
        <v>180</v>
      </c>
      <c r="E205" s="863" t="s">
        <v>11</v>
      </c>
      <c r="F205" s="212">
        <v>7.95</v>
      </c>
      <c r="G205" s="224">
        <f t="shared" si="36"/>
        <v>44.166666666666664</v>
      </c>
      <c r="H205" s="236" t="s">
        <v>12</v>
      </c>
      <c r="I205" s="201"/>
      <c r="J205" s="469">
        <f t="shared" si="35"/>
        <v>0</v>
      </c>
    </row>
    <row r="206" spans="1:10" ht="31" hidden="1" customHeight="1">
      <c r="A206" s="983"/>
      <c r="B206" s="919" t="s">
        <v>302</v>
      </c>
      <c r="C206" s="533"/>
      <c r="D206" s="789">
        <v>180</v>
      </c>
      <c r="E206" s="790" t="s">
        <v>11</v>
      </c>
      <c r="F206" s="791">
        <v>7.95</v>
      </c>
      <c r="G206" s="775">
        <f t="shared" si="36"/>
        <v>44.166666666666664</v>
      </c>
      <c r="H206" s="792" t="s">
        <v>12</v>
      </c>
      <c r="I206" s="793"/>
      <c r="J206" s="794">
        <f t="shared" si="35"/>
        <v>0</v>
      </c>
    </row>
    <row r="207" spans="1:10" s="711" customFormat="1" ht="31" customHeight="1" thickBot="1">
      <c r="A207" s="984"/>
      <c r="B207" s="921" t="s">
        <v>390</v>
      </c>
      <c r="C207" s="403"/>
      <c r="D207" s="354">
        <v>180</v>
      </c>
      <c r="E207" s="707" t="s">
        <v>11</v>
      </c>
      <c r="F207" s="567">
        <v>7.95</v>
      </c>
      <c r="G207" s="356">
        <f t="shared" ref="G207:G217" si="37">F207/D207*1000</f>
        <v>44.166666666666664</v>
      </c>
      <c r="H207" s="357" t="s">
        <v>12</v>
      </c>
      <c r="I207" s="239"/>
      <c r="J207" s="603">
        <f t="shared" si="35"/>
        <v>0</v>
      </c>
    </row>
    <row r="208" spans="1:10" ht="31" customHeight="1">
      <c r="A208" s="960" t="s">
        <v>186</v>
      </c>
      <c r="B208" s="375" t="s">
        <v>103</v>
      </c>
      <c r="C208" s="242"/>
      <c r="D208" s="243">
        <v>200</v>
      </c>
      <c r="E208" s="244" t="s">
        <v>11</v>
      </c>
      <c r="F208" s="245">
        <v>6.65</v>
      </c>
      <c r="G208" s="235">
        <f t="shared" si="37"/>
        <v>33.25</v>
      </c>
      <c r="H208" s="246" t="s">
        <v>12</v>
      </c>
      <c r="I208" s="238"/>
      <c r="J208" s="247">
        <f t="shared" si="35"/>
        <v>0</v>
      </c>
    </row>
    <row r="209" spans="1:10" ht="31" customHeight="1">
      <c r="A209" s="961"/>
      <c r="B209" s="503" t="s">
        <v>168</v>
      </c>
      <c r="C209" s="211"/>
      <c r="D209" s="232">
        <v>200</v>
      </c>
      <c r="E209" s="568" t="s">
        <v>11</v>
      </c>
      <c r="F209" s="212">
        <v>6.65</v>
      </c>
      <c r="G209" s="224">
        <f t="shared" si="37"/>
        <v>33.25</v>
      </c>
      <c r="H209" s="236" t="s">
        <v>12</v>
      </c>
      <c r="I209" s="201"/>
      <c r="J209" s="469">
        <f t="shared" si="35"/>
        <v>0</v>
      </c>
    </row>
    <row r="210" spans="1:10" ht="31" hidden="1" customHeight="1">
      <c r="A210" s="961"/>
      <c r="B210" s="1150" t="s">
        <v>169</v>
      </c>
      <c r="C210" s="1151"/>
      <c r="D210" s="388">
        <v>200</v>
      </c>
      <c r="E210" s="852" t="s">
        <v>11</v>
      </c>
      <c r="F210" s="390">
        <v>6.65</v>
      </c>
      <c r="G210" s="391">
        <f t="shared" si="37"/>
        <v>33.25</v>
      </c>
      <c r="H210" s="392" t="s">
        <v>12</v>
      </c>
      <c r="I210" s="393"/>
      <c r="J210" s="396">
        <f t="shared" si="35"/>
        <v>0</v>
      </c>
    </row>
    <row r="211" spans="1:10" ht="31" customHeight="1">
      <c r="A211" s="961"/>
      <c r="B211" s="504" t="s">
        <v>324</v>
      </c>
      <c r="C211" s="300"/>
      <c r="D211" s="301">
        <v>200</v>
      </c>
      <c r="E211" s="302" t="s">
        <v>11</v>
      </c>
      <c r="F211" s="261">
        <v>6.65</v>
      </c>
      <c r="G211" s="303">
        <f t="shared" si="37"/>
        <v>33.25</v>
      </c>
      <c r="H211" s="304" t="s">
        <v>12</v>
      </c>
      <c r="I211" s="277"/>
      <c r="J211" s="585">
        <f t="shared" ref="J211:J242" si="38">F211*I211</f>
        <v>0</v>
      </c>
    </row>
    <row r="212" spans="1:10" ht="31" hidden="1" customHeight="1">
      <c r="A212" s="961"/>
      <c r="B212" s="1150" t="s">
        <v>102</v>
      </c>
      <c r="C212" s="1151"/>
      <c r="D212" s="388">
        <v>200</v>
      </c>
      <c r="E212" s="852" t="s">
        <v>11</v>
      </c>
      <c r="F212" s="390">
        <v>6.65</v>
      </c>
      <c r="G212" s="391">
        <f t="shared" si="37"/>
        <v>33.25</v>
      </c>
      <c r="H212" s="392" t="s">
        <v>12</v>
      </c>
      <c r="I212" s="393"/>
      <c r="J212" s="396">
        <f t="shared" si="38"/>
        <v>0</v>
      </c>
    </row>
    <row r="213" spans="1:10" ht="31" hidden="1" customHeight="1">
      <c r="A213" s="961"/>
      <c r="B213" s="1150" t="s">
        <v>244</v>
      </c>
      <c r="C213" s="1151"/>
      <c r="D213" s="388">
        <v>200</v>
      </c>
      <c r="E213" s="852" t="s">
        <v>11</v>
      </c>
      <c r="F213" s="390">
        <v>6.65</v>
      </c>
      <c r="G213" s="391">
        <f t="shared" si="37"/>
        <v>33.25</v>
      </c>
      <c r="H213" s="392" t="s">
        <v>12</v>
      </c>
      <c r="I213" s="393"/>
      <c r="J213" s="396">
        <f t="shared" si="38"/>
        <v>0</v>
      </c>
    </row>
    <row r="214" spans="1:10" ht="31" hidden="1" customHeight="1">
      <c r="A214" s="961"/>
      <c r="B214" s="1150" t="s">
        <v>185</v>
      </c>
      <c r="C214" s="1151"/>
      <c r="D214" s="388">
        <v>200</v>
      </c>
      <c r="E214" s="852" t="s">
        <v>11</v>
      </c>
      <c r="F214" s="390">
        <v>6.65</v>
      </c>
      <c r="G214" s="391">
        <f t="shared" si="37"/>
        <v>33.25</v>
      </c>
      <c r="H214" s="392" t="s">
        <v>12</v>
      </c>
      <c r="I214" s="393"/>
      <c r="J214" s="396">
        <f t="shared" si="38"/>
        <v>0</v>
      </c>
    </row>
    <row r="215" spans="1:10" ht="31" customHeight="1">
      <c r="A215" s="961"/>
      <c r="B215" s="1252" t="s">
        <v>379</v>
      </c>
      <c r="C215" s="1253"/>
      <c r="D215" s="301">
        <v>180</v>
      </c>
      <c r="E215" s="302" t="s">
        <v>11</v>
      </c>
      <c r="F215" s="261">
        <v>5.5</v>
      </c>
      <c r="G215" s="303">
        <f t="shared" si="37"/>
        <v>30.555555555555554</v>
      </c>
      <c r="H215" s="304" t="s">
        <v>12</v>
      </c>
      <c r="I215" s="277"/>
      <c r="J215" s="585">
        <f t="shared" si="38"/>
        <v>0</v>
      </c>
    </row>
    <row r="216" spans="1:10" ht="31" hidden="1" customHeight="1">
      <c r="A216" s="961"/>
      <c r="B216" s="1150" t="s">
        <v>402</v>
      </c>
      <c r="C216" s="1151"/>
      <c r="D216" s="388">
        <v>180</v>
      </c>
      <c r="E216" s="852" t="s">
        <v>11</v>
      </c>
      <c r="F216" s="390">
        <v>7</v>
      </c>
      <c r="G216" s="391">
        <f t="shared" si="37"/>
        <v>38.888888888888893</v>
      </c>
      <c r="H216" s="392" t="s">
        <v>12</v>
      </c>
      <c r="I216" s="393"/>
      <c r="J216" s="396">
        <f t="shared" si="38"/>
        <v>0</v>
      </c>
    </row>
    <row r="217" spans="1:10" ht="31" customHeight="1">
      <c r="A217" s="961"/>
      <c r="B217" s="504" t="s">
        <v>287</v>
      </c>
      <c r="C217" s="673"/>
      <c r="D217" s="301">
        <v>100</v>
      </c>
      <c r="E217" s="302" t="s">
        <v>11</v>
      </c>
      <c r="F217" s="261">
        <v>4.2</v>
      </c>
      <c r="G217" s="303">
        <f t="shared" si="37"/>
        <v>42</v>
      </c>
      <c r="H217" s="304" t="s">
        <v>12</v>
      </c>
      <c r="I217" s="277"/>
      <c r="J217" s="585">
        <f t="shared" si="38"/>
        <v>0</v>
      </c>
    </row>
    <row r="218" spans="1:10" ht="31" hidden="1" customHeight="1">
      <c r="A218" s="961"/>
      <c r="B218" s="1150" t="s">
        <v>288</v>
      </c>
      <c r="C218" s="1151"/>
      <c r="D218" s="388">
        <v>100</v>
      </c>
      <c r="E218" s="852" t="s">
        <v>11</v>
      </c>
      <c r="F218" s="390">
        <v>4.2</v>
      </c>
      <c r="G218" s="391">
        <f t="shared" ref="G218:G222" si="39">F218/D218*1000</f>
        <v>42</v>
      </c>
      <c r="H218" s="392" t="s">
        <v>12</v>
      </c>
      <c r="I218" s="393"/>
      <c r="J218" s="396">
        <f t="shared" si="38"/>
        <v>0</v>
      </c>
    </row>
    <row r="219" spans="1:10" ht="31" hidden="1" customHeight="1">
      <c r="A219" s="961"/>
      <c r="B219" s="1150" t="s">
        <v>51</v>
      </c>
      <c r="C219" s="1151"/>
      <c r="D219" s="388">
        <v>100</v>
      </c>
      <c r="E219" s="852" t="s">
        <v>11</v>
      </c>
      <c r="F219" s="390">
        <v>4.4000000000000004</v>
      </c>
      <c r="G219" s="391">
        <f t="shared" si="39"/>
        <v>44.000000000000007</v>
      </c>
      <c r="H219" s="392" t="s">
        <v>12</v>
      </c>
      <c r="I219" s="393"/>
      <c r="J219" s="396">
        <f t="shared" si="38"/>
        <v>0</v>
      </c>
    </row>
    <row r="220" spans="1:10" ht="31" customHeight="1">
      <c r="A220" s="961"/>
      <c r="B220" s="251" t="s">
        <v>188</v>
      </c>
      <c r="C220" s="205"/>
      <c r="D220" s="217">
        <v>180</v>
      </c>
      <c r="E220" s="569" t="s">
        <v>11</v>
      </c>
      <c r="F220" s="202">
        <v>6.5</v>
      </c>
      <c r="G220" s="154">
        <f t="shared" si="39"/>
        <v>36.111111111111107</v>
      </c>
      <c r="H220" s="223" t="s">
        <v>12</v>
      </c>
      <c r="I220" s="201"/>
      <c r="J220" s="248">
        <f t="shared" si="38"/>
        <v>0</v>
      </c>
    </row>
    <row r="221" spans="1:10" ht="31" customHeight="1">
      <c r="A221" s="961"/>
      <c r="B221" s="251" t="s">
        <v>189</v>
      </c>
      <c r="C221" s="205"/>
      <c r="D221" s="217">
        <v>180</v>
      </c>
      <c r="E221" s="569" t="s">
        <v>11</v>
      </c>
      <c r="F221" s="202">
        <v>6.5</v>
      </c>
      <c r="G221" s="154">
        <f>F221/D221*1000</f>
        <v>36.111111111111107</v>
      </c>
      <c r="H221" s="223" t="s">
        <v>12</v>
      </c>
      <c r="I221" s="201"/>
      <c r="J221" s="248">
        <f>F221*I221</f>
        <v>0</v>
      </c>
    </row>
    <row r="222" spans="1:10" ht="31" customHeight="1">
      <c r="A222" s="961"/>
      <c r="B222" s="504" t="s">
        <v>275</v>
      </c>
      <c r="C222" s="300"/>
      <c r="D222" s="301">
        <v>180</v>
      </c>
      <c r="E222" s="302" t="s">
        <v>11</v>
      </c>
      <c r="F222" s="261">
        <v>6.5</v>
      </c>
      <c r="G222" s="303">
        <f t="shared" si="39"/>
        <v>36.111111111111107</v>
      </c>
      <c r="H222" s="304" t="s">
        <v>12</v>
      </c>
      <c r="I222" s="277"/>
      <c r="J222" s="585">
        <f t="shared" si="38"/>
        <v>0</v>
      </c>
    </row>
    <row r="223" spans="1:10" ht="31" customHeight="1">
      <c r="A223" s="961"/>
      <c r="B223" s="251" t="s">
        <v>104</v>
      </c>
      <c r="C223" s="205"/>
      <c r="D223" s="217">
        <v>180</v>
      </c>
      <c r="E223" s="569" t="s">
        <v>11</v>
      </c>
      <c r="F223" s="202">
        <v>6.5</v>
      </c>
      <c r="G223" s="154">
        <f t="shared" ref="G223:G242" si="40">F223/D223*1000</f>
        <v>36.111111111111107</v>
      </c>
      <c r="H223" s="223" t="s">
        <v>12</v>
      </c>
      <c r="I223" s="201"/>
      <c r="J223" s="248">
        <f t="shared" si="38"/>
        <v>0</v>
      </c>
    </row>
    <row r="224" spans="1:10" ht="31" hidden="1" customHeight="1">
      <c r="A224" s="961"/>
      <c r="B224" s="1150" t="s">
        <v>258</v>
      </c>
      <c r="C224" s="1151"/>
      <c r="D224" s="388">
        <v>190</v>
      </c>
      <c r="E224" s="852" t="s">
        <v>11</v>
      </c>
      <c r="F224" s="390">
        <v>6.2</v>
      </c>
      <c r="G224" s="391">
        <f t="shared" si="40"/>
        <v>32.631578947368418</v>
      </c>
      <c r="H224" s="392" t="s">
        <v>12</v>
      </c>
      <c r="I224" s="393"/>
      <c r="J224" s="396">
        <f t="shared" si="38"/>
        <v>0</v>
      </c>
    </row>
    <row r="225" spans="1:10" ht="31" hidden="1" customHeight="1">
      <c r="A225" s="961"/>
      <c r="B225" s="505" t="s">
        <v>246</v>
      </c>
      <c r="C225" s="487"/>
      <c r="D225" s="388">
        <v>190</v>
      </c>
      <c r="E225" s="389" t="s">
        <v>11</v>
      </c>
      <c r="F225" s="390">
        <v>6.5</v>
      </c>
      <c r="G225" s="391">
        <f t="shared" si="40"/>
        <v>34.210526315789473</v>
      </c>
      <c r="H225" s="392" t="s">
        <v>12</v>
      </c>
      <c r="I225" s="693"/>
      <c r="J225" s="396">
        <f>F225*I225</f>
        <v>0</v>
      </c>
    </row>
    <row r="226" spans="1:10" ht="31" customHeight="1">
      <c r="A226" s="961"/>
      <c r="B226" s="502" t="s">
        <v>187</v>
      </c>
      <c r="C226" s="372"/>
      <c r="D226" s="373">
        <v>190</v>
      </c>
      <c r="E226" s="374" t="s">
        <v>11</v>
      </c>
      <c r="F226" s="281">
        <v>6.65</v>
      </c>
      <c r="G226" s="154">
        <f t="shared" si="40"/>
        <v>35</v>
      </c>
      <c r="H226" s="223" t="s">
        <v>12</v>
      </c>
      <c r="I226" s="434"/>
      <c r="J226" s="248">
        <f t="shared" si="38"/>
        <v>0</v>
      </c>
    </row>
    <row r="227" spans="1:10" ht="31" customHeight="1" thickBot="1">
      <c r="A227" s="962"/>
      <c r="B227" s="627" t="s">
        <v>105</v>
      </c>
      <c r="C227" s="628"/>
      <c r="D227" s="233">
        <v>190</v>
      </c>
      <c r="E227" s="234" t="s">
        <v>11</v>
      </c>
      <c r="F227" s="249">
        <v>7.7</v>
      </c>
      <c r="G227" s="155">
        <f t="shared" si="40"/>
        <v>40.526315789473685</v>
      </c>
      <c r="H227" s="237" t="s">
        <v>12</v>
      </c>
      <c r="I227" s="239"/>
      <c r="J227" s="250">
        <f>F227*I227</f>
        <v>0</v>
      </c>
    </row>
    <row r="228" spans="1:10" ht="31" customHeight="1">
      <c r="A228" s="1193" t="s">
        <v>325</v>
      </c>
      <c r="B228" s="970" t="s">
        <v>267</v>
      </c>
      <c r="C228" s="971"/>
      <c r="D228" s="284">
        <v>100</v>
      </c>
      <c r="E228" s="285" t="s">
        <v>11</v>
      </c>
      <c r="F228" s="566">
        <v>2.4</v>
      </c>
      <c r="G228" s="406">
        <f t="shared" si="40"/>
        <v>24</v>
      </c>
      <c r="H228" s="407" t="s">
        <v>12</v>
      </c>
      <c r="I228" s="408"/>
      <c r="J228" s="589">
        <f>F228*I228</f>
        <v>0</v>
      </c>
    </row>
    <row r="229" spans="1:10" ht="31" customHeight="1">
      <c r="A229" s="1194"/>
      <c r="B229" s="1148" t="s">
        <v>268</v>
      </c>
      <c r="C229" s="1149"/>
      <c r="D229" s="282">
        <v>100</v>
      </c>
      <c r="E229" s="241" t="s">
        <v>11</v>
      </c>
      <c r="F229" s="401">
        <v>2.6</v>
      </c>
      <c r="G229" s="411">
        <f t="shared" si="40"/>
        <v>26.000000000000004</v>
      </c>
      <c r="H229" s="412" t="s">
        <v>12</v>
      </c>
      <c r="I229" s="413"/>
      <c r="J229" s="602">
        <f>F229*I229</f>
        <v>0</v>
      </c>
    </row>
    <row r="230" spans="1:10" ht="31" customHeight="1">
      <c r="A230" s="1194"/>
      <c r="B230" s="1086" t="s">
        <v>269</v>
      </c>
      <c r="C230" s="1087"/>
      <c r="D230" s="360">
        <v>100</v>
      </c>
      <c r="E230" s="361" t="s">
        <v>11</v>
      </c>
      <c r="F230" s="401">
        <v>2.7</v>
      </c>
      <c r="G230" s="411">
        <f t="shared" si="40"/>
        <v>27.000000000000004</v>
      </c>
      <c r="H230" s="412" t="s">
        <v>12</v>
      </c>
      <c r="I230" s="413"/>
      <c r="J230" s="602">
        <f>F230*I230</f>
        <v>0</v>
      </c>
    </row>
    <row r="231" spans="1:10" ht="31" customHeight="1" thickBot="1">
      <c r="A231" s="1195"/>
      <c r="B231" s="1215" t="s">
        <v>334</v>
      </c>
      <c r="C231" s="1216"/>
      <c r="D231" s="354">
        <v>200</v>
      </c>
      <c r="E231" s="707" t="s">
        <v>11</v>
      </c>
      <c r="F231" s="567">
        <v>2.4500000000000002</v>
      </c>
      <c r="G231" s="356">
        <f t="shared" si="40"/>
        <v>12.25</v>
      </c>
      <c r="H231" s="357" t="s">
        <v>12</v>
      </c>
      <c r="I231" s="358"/>
      <c r="J231" s="603">
        <f>F231*I231</f>
        <v>0</v>
      </c>
    </row>
    <row r="232" spans="1:10" ht="31" hidden="1" customHeight="1">
      <c r="A232" s="960" t="s">
        <v>252</v>
      </c>
      <c r="B232" s="1150" t="s">
        <v>253</v>
      </c>
      <c r="C232" s="1151"/>
      <c r="D232" s="388">
        <v>700</v>
      </c>
      <c r="E232" s="852" t="s">
        <v>11</v>
      </c>
      <c r="F232" s="390">
        <v>15.75</v>
      </c>
      <c r="G232" s="391">
        <f t="shared" si="40"/>
        <v>22.5</v>
      </c>
      <c r="H232" s="392" t="s">
        <v>12</v>
      </c>
      <c r="I232" s="393"/>
      <c r="J232" s="396">
        <f t="shared" si="38"/>
        <v>0</v>
      </c>
    </row>
    <row r="233" spans="1:10" ht="31" customHeight="1">
      <c r="A233" s="961"/>
      <c r="B233" s="1154" t="s">
        <v>299</v>
      </c>
      <c r="C233" s="1155"/>
      <c r="D233" s="386">
        <v>700</v>
      </c>
      <c r="E233" s="387" t="s">
        <v>11</v>
      </c>
      <c r="F233" s="681">
        <v>15.95</v>
      </c>
      <c r="G233" s="682">
        <f t="shared" si="40"/>
        <v>22.785714285714285</v>
      </c>
      <c r="H233" s="683" t="s">
        <v>12</v>
      </c>
      <c r="I233" s="684"/>
      <c r="J233" s="685">
        <f>F233*I233</f>
        <v>0</v>
      </c>
    </row>
    <row r="234" spans="1:10" ht="31" hidden="1" customHeight="1">
      <c r="A234" s="961"/>
      <c r="B234" s="1144" t="s">
        <v>297</v>
      </c>
      <c r="C234" s="1145"/>
      <c r="D234" s="676">
        <v>700</v>
      </c>
      <c r="E234" s="531" t="s">
        <v>11</v>
      </c>
      <c r="F234" s="677">
        <v>21.95</v>
      </c>
      <c r="G234" s="536">
        <f t="shared" si="40"/>
        <v>31.357142857142854</v>
      </c>
      <c r="H234" s="678" t="s">
        <v>12</v>
      </c>
      <c r="I234" s="679"/>
      <c r="J234" s="680">
        <f t="shared" si="38"/>
        <v>0</v>
      </c>
    </row>
    <row r="235" spans="1:10" ht="31" hidden="1" customHeight="1">
      <c r="A235" s="961"/>
      <c r="B235" s="1144" t="s">
        <v>298</v>
      </c>
      <c r="C235" s="1145"/>
      <c r="D235" s="676">
        <v>700</v>
      </c>
      <c r="E235" s="531" t="s">
        <v>11</v>
      </c>
      <c r="F235" s="677">
        <v>15.95</v>
      </c>
      <c r="G235" s="536">
        <f t="shared" si="40"/>
        <v>22.785714285714285</v>
      </c>
      <c r="H235" s="678" t="s">
        <v>12</v>
      </c>
      <c r="I235" s="679"/>
      <c r="J235" s="680">
        <f t="shared" si="38"/>
        <v>0</v>
      </c>
    </row>
    <row r="236" spans="1:10" ht="31" customHeight="1">
      <c r="A236" s="961"/>
      <c r="B236" s="1146" t="s">
        <v>254</v>
      </c>
      <c r="C236" s="1147"/>
      <c r="D236" s="373">
        <v>600</v>
      </c>
      <c r="E236" s="374" t="s">
        <v>11</v>
      </c>
      <c r="F236" s="507">
        <v>5.7</v>
      </c>
      <c r="G236" s="306">
        <f t="shared" si="40"/>
        <v>9.5</v>
      </c>
      <c r="H236" s="509" t="s">
        <v>12</v>
      </c>
      <c r="I236" s="508"/>
      <c r="J236" s="506">
        <f>F236*I236</f>
        <v>0</v>
      </c>
    </row>
    <row r="237" spans="1:10" ht="31" customHeight="1">
      <c r="A237" s="961"/>
      <c r="B237" s="1148" t="s">
        <v>255</v>
      </c>
      <c r="C237" s="1149"/>
      <c r="D237" s="373">
        <v>800</v>
      </c>
      <c r="E237" s="374" t="s">
        <v>43</v>
      </c>
      <c r="F237" s="507">
        <v>6.45</v>
      </c>
      <c r="G237" s="306">
        <f t="shared" si="40"/>
        <v>8.0625</v>
      </c>
      <c r="H237" s="509" t="s">
        <v>42</v>
      </c>
      <c r="I237" s="508"/>
      <c r="J237" s="506">
        <f>F237*I237</f>
        <v>0</v>
      </c>
    </row>
    <row r="238" spans="1:10" ht="31" customHeight="1">
      <c r="A238" s="961"/>
      <c r="B238" s="1148" t="s">
        <v>367</v>
      </c>
      <c r="C238" s="1149"/>
      <c r="D238" s="373">
        <v>800</v>
      </c>
      <c r="E238" s="374" t="s">
        <v>43</v>
      </c>
      <c r="F238" s="507">
        <v>6.45</v>
      </c>
      <c r="G238" s="306">
        <f t="shared" si="40"/>
        <v>8.0625</v>
      </c>
      <c r="H238" s="509" t="s">
        <v>12</v>
      </c>
      <c r="I238" s="508"/>
      <c r="J238" s="506">
        <f>F238*I238</f>
        <v>0</v>
      </c>
    </row>
    <row r="239" spans="1:10" ht="31" customHeight="1">
      <c r="A239" s="961"/>
      <c r="B239" s="1148" t="s">
        <v>300</v>
      </c>
      <c r="C239" s="1149"/>
      <c r="D239" s="373">
        <v>660</v>
      </c>
      <c r="E239" s="374" t="s">
        <v>11</v>
      </c>
      <c r="F239" s="507">
        <v>7.9</v>
      </c>
      <c r="G239" s="306">
        <f t="shared" si="40"/>
        <v>11.969696969696971</v>
      </c>
      <c r="H239" s="509" t="s">
        <v>12</v>
      </c>
      <c r="I239" s="508"/>
      <c r="J239" s="506">
        <f>F239*I239</f>
        <v>0</v>
      </c>
    </row>
    <row r="240" spans="1:10" ht="31" customHeight="1">
      <c r="A240" s="961"/>
      <c r="B240" s="1086" t="s">
        <v>301</v>
      </c>
      <c r="C240" s="1087"/>
      <c r="D240" s="373">
        <v>660</v>
      </c>
      <c r="E240" s="374" t="s">
        <v>11</v>
      </c>
      <c r="F240" s="507">
        <v>7.9</v>
      </c>
      <c r="G240" s="306">
        <f t="shared" si="40"/>
        <v>11.969696969696971</v>
      </c>
      <c r="H240" s="509" t="s">
        <v>12</v>
      </c>
      <c r="I240" s="508"/>
      <c r="J240" s="506">
        <f>F240*I240</f>
        <v>0</v>
      </c>
    </row>
    <row r="241" spans="1:12" ht="31" customHeight="1">
      <c r="A241" s="961"/>
      <c r="B241" s="1152" t="s">
        <v>380</v>
      </c>
      <c r="C241" s="1153"/>
      <c r="D241" s="795">
        <v>1200</v>
      </c>
      <c r="E241" s="796" t="s">
        <v>11</v>
      </c>
      <c r="F241" s="806">
        <v>13.5</v>
      </c>
      <c r="G241" s="797">
        <f t="shared" si="40"/>
        <v>11.25</v>
      </c>
      <c r="H241" s="798" t="s">
        <v>12</v>
      </c>
      <c r="I241" s="508"/>
      <c r="J241" s="799">
        <f t="shared" si="38"/>
        <v>0</v>
      </c>
    </row>
    <row r="242" spans="1:12" ht="31" customHeight="1" thickBot="1">
      <c r="A242" s="962"/>
      <c r="B242" s="1189" t="s">
        <v>326</v>
      </c>
      <c r="C242" s="1190"/>
      <c r="D242" s="712">
        <v>800</v>
      </c>
      <c r="E242" s="713" t="s">
        <v>11</v>
      </c>
      <c r="F242" s="733">
        <v>10.5</v>
      </c>
      <c r="G242" s="714">
        <f t="shared" si="40"/>
        <v>13.125</v>
      </c>
      <c r="H242" s="715" t="s">
        <v>12</v>
      </c>
      <c r="I242" s="717"/>
      <c r="J242" s="716">
        <f t="shared" si="38"/>
        <v>0</v>
      </c>
    </row>
    <row r="243" spans="1:12" s="78" customFormat="1" ht="45" customHeight="1" thickBot="1">
      <c r="A243" s="102"/>
      <c r="B243" s="67"/>
      <c r="C243" s="94"/>
      <c r="D243" s="95"/>
      <c r="E243" s="96"/>
      <c r="F243" s="97"/>
      <c r="G243" s="98"/>
      <c r="H243" s="99"/>
      <c r="I243" s="192" t="s">
        <v>52</v>
      </c>
      <c r="J243" s="193">
        <f>SUM(J90:J242)</f>
        <v>0</v>
      </c>
    </row>
    <row r="244" spans="1:12" s="78" customFormat="1" ht="6.75" customHeight="1" thickBot="1">
      <c r="A244" s="102"/>
      <c r="B244" s="67"/>
      <c r="C244" s="94"/>
      <c r="D244" s="95"/>
      <c r="E244" s="96"/>
      <c r="F244" s="97"/>
      <c r="G244" s="98"/>
      <c r="H244" s="99"/>
      <c r="I244" s="279"/>
      <c r="J244" s="280"/>
    </row>
    <row r="245" spans="1:12" ht="40" customHeight="1" thickBot="1">
      <c r="A245" s="638" t="s">
        <v>36</v>
      </c>
      <c r="B245" s="639"/>
      <c r="C245" s="639"/>
      <c r="D245" s="639"/>
      <c r="E245" s="639"/>
      <c r="F245" s="639"/>
      <c r="G245" s="639"/>
      <c r="H245" s="639"/>
      <c r="I245" s="639"/>
      <c r="J245" s="640" t="s">
        <v>120</v>
      </c>
    </row>
    <row r="246" spans="1:12" ht="52" customHeight="1" thickBot="1">
      <c r="A246" s="988" t="s">
        <v>28</v>
      </c>
      <c r="B246" s="989"/>
      <c r="C246" s="990"/>
      <c r="D246" s="1071" t="s">
        <v>37</v>
      </c>
      <c r="E246" s="1072"/>
      <c r="F246" s="641" t="s">
        <v>5</v>
      </c>
      <c r="G246" s="1007" t="s">
        <v>38</v>
      </c>
      <c r="H246" s="1008"/>
      <c r="I246" s="642" t="s">
        <v>7</v>
      </c>
      <c r="J246" s="643" t="s">
        <v>8</v>
      </c>
    </row>
    <row r="247" spans="1:12" ht="29" hidden="1" customHeight="1">
      <c r="A247" s="1196" t="s">
        <v>279</v>
      </c>
      <c r="B247" s="629" t="s">
        <v>224</v>
      </c>
      <c r="C247" s="630"/>
      <c r="D247" s="631">
        <v>350</v>
      </c>
      <c r="E247" s="632" t="s">
        <v>11</v>
      </c>
      <c r="F247" s="633">
        <v>6.9</v>
      </c>
      <c r="G247" s="634">
        <f t="shared" ref="G247:G252" si="41">F247/D247*1000</f>
        <v>19.714285714285715</v>
      </c>
      <c r="H247" s="635" t="s">
        <v>12</v>
      </c>
      <c r="I247" s="636"/>
      <c r="J247" s="637">
        <f>F247*I247</f>
        <v>0</v>
      </c>
    </row>
    <row r="248" spans="1:12" ht="29" hidden="1" customHeight="1">
      <c r="A248" s="1197"/>
      <c r="B248" s="394" t="s">
        <v>70</v>
      </c>
      <c r="C248" s="395"/>
      <c r="D248" s="388">
        <v>350</v>
      </c>
      <c r="E248" s="389" t="s">
        <v>11</v>
      </c>
      <c r="F248" s="390">
        <v>6.9</v>
      </c>
      <c r="G248" s="391">
        <f t="shared" si="41"/>
        <v>19.714285714285715</v>
      </c>
      <c r="H248" s="392" t="s">
        <v>12</v>
      </c>
      <c r="I248" s="393"/>
      <c r="J248" s="396">
        <f>F248*I248</f>
        <v>0</v>
      </c>
    </row>
    <row r="249" spans="1:12" ht="29" hidden="1" customHeight="1">
      <c r="A249" s="1197"/>
      <c r="B249" s="271" t="s">
        <v>198</v>
      </c>
      <c r="C249" s="272"/>
      <c r="D249" s="273">
        <v>350</v>
      </c>
      <c r="E249" s="274" t="s">
        <v>11</v>
      </c>
      <c r="F249" s="278">
        <v>6.9</v>
      </c>
      <c r="G249" s="275">
        <f t="shared" si="41"/>
        <v>19.714285714285715</v>
      </c>
      <c r="H249" s="276" t="s">
        <v>12</v>
      </c>
      <c r="I249" s="277"/>
      <c r="J249" s="587">
        <f>F249*I249</f>
        <v>0</v>
      </c>
    </row>
    <row r="250" spans="1:12" ht="29" hidden="1" customHeight="1">
      <c r="A250" s="1197"/>
      <c r="B250" s="662" t="s">
        <v>71</v>
      </c>
      <c r="C250" s="663"/>
      <c r="D250" s="664">
        <v>350</v>
      </c>
      <c r="E250" s="665" t="s">
        <v>11</v>
      </c>
      <c r="F250" s="666">
        <v>6.9</v>
      </c>
      <c r="G250" s="667">
        <f t="shared" si="41"/>
        <v>19.714285714285715</v>
      </c>
      <c r="H250" s="668" t="s">
        <v>12</v>
      </c>
      <c r="I250" s="669"/>
      <c r="J250" s="670">
        <f>F250*I250</f>
        <v>0</v>
      </c>
    </row>
    <row r="251" spans="1:12" ht="29" hidden="1" customHeight="1">
      <c r="A251" s="1197"/>
      <c r="B251" s="1150" t="s">
        <v>365</v>
      </c>
      <c r="C251" s="1151"/>
      <c r="D251" s="388">
        <v>350</v>
      </c>
      <c r="E251" s="852" t="s">
        <v>11</v>
      </c>
      <c r="F251" s="390">
        <v>6.9</v>
      </c>
      <c r="G251" s="391">
        <f t="shared" si="41"/>
        <v>19.714285714285715</v>
      </c>
      <c r="H251" s="392" t="s">
        <v>12</v>
      </c>
      <c r="I251" s="393"/>
      <c r="J251" s="396">
        <f t="shared" ref="J251:J263" si="42">F251*I251</f>
        <v>0</v>
      </c>
    </row>
    <row r="252" spans="1:12" ht="29" hidden="1" customHeight="1">
      <c r="A252" s="1197"/>
      <c r="B252" s="1150" t="s">
        <v>276</v>
      </c>
      <c r="C252" s="1151"/>
      <c r="D252" s="388">
        <v>350</v>
      </c>
      <c r="E252" s="852" t="s">
        <v>11</v>
      </c>
      <c r="F252" s="390">
        <v>6.9</v>
      </c>
      <c r="G252" s="391">
        <f t="shared" si="41"/>
        <v>19.714285714285715</v>
      </c>
      <c r="H252" s="392" t="s">
        <v>12</v>
      </c>
      <c r="I252" s="393"/>
      <c r="J252" s="396">
        <f t="shared" si="42"/>
        <v>0</v>
      </c>
    </row>
    <row r="253" spans="1:12" ht="29" hidden="1" customHeight="1">
      <c r="A253" s="1197"/>
      <c r="B253" s="1150" t="s">
        <v>277</v>
      </c>
      <c r="C253" s="1151"/>
      <c r="D253" s="388">
        <v>350</v>
      </c>
      <c r="E253" s="852" t="s">
        <v>11</v>
      </c>
      <c r="F253" s="390">
        <v>6.9</v>
      </c>
      <c r="G253" s="391">
        <f t="shared" ref="G253:G263" si="43">F253/D253*1000</f>
        <v>19.714285714285715</v>
      </c>
      <c r="H253" s="392" t="s">
        <v>12</v>
      </c>
      <c r="I253" s="393"/>
      <c r="J253" s="396">
        <f t="shared" si="42"/>
        <v>0</v>
      </c>
    </row>
    <row r="254" spans="1:12" ht="29" hidden="1" customHeight="1">
      <c r="A254" s="1197"/>
      <c r="B254" s="1150" t="s">
        <v>278</v>
      </c>
      <c r="C254" s="1151"/>
      <c r="D254" s="388">
        <v>350</v>
      </c>
      <c r="E254" s="852" t="s">
        <v>11</v>
      </c>
      <c r="F254" s="390">
        <v>6.9</v>
      </c>
      <c r="G254" s="391">
        <f t="shared" si="43"/>
        <v>19.714285714285715</v>
      </c>
      <c r="H254" s="392" t="s">
        <v>12</v>
      </c>
      <c r="I254" s="393"/>
      <c r="J254" s="396">
        <f t="shared" si="42"/>
        <v>0</v>
      </c>
    </row>
    <row r="255" spans="1:12" ht="29" hidden="1" customHeight="1">
      <c r="A255" s="1197"/>
      <c r="B255" s="1150" t="s">
        <v>303</v>
      </c>
      <c r="C255" s="1151"/>
      <c r="D255" s="388">
        <v>350</v>
      </c>
      <c r="E255" s="852" t="s">
        <v>11</v>
      </c>
      <c r="F255" s="390">
        <v>6.9</v>
      </c>
      <c r="G255" s="391">
        <f t="shared" si="43"/>
        <v>19.714285714285715</v>
      </c>
      <c r="H255" s="392" t="s">
        <v>12</v>
      </c>
      <c r="I255" s="393"/>
      <c r="J255" s="396">
        <f>F255*I255</f>
        <v>0</v>
      </c>
      <c r="L255" s="899" t="s">
        <v>413</v>
      </c>
    </row>
    <row r="256" spans="1:12" ht="29" hidden="1" customHeight="1">
      <c r="A256" s="1197"/>
      <c r="B256" s="1150" t="s">
        <v>366</v>
      </c>
      <c r="C256" s="1151"/>
      <c r="D256" s="388">
        <v>350</v>
      </c>
      <c r="E256" s="852" t="s">
        <v>11</v>
      </c>
      <c r="F256" s="390">
        <v>6.9</v>
      </c>
      <c r="G256" s="391">
        <f>F256/D256*1000</f>
        <v>19.714285714285715</v>
      </c>
      <c r="H256" s="392" t="s">
        <v>12</v>
      </c>
      <c r="I256" s="393"/>
      <c r="J256" s="396">
        <f>F256*I256</f>
        <v>0</v>
      </c>
    </row>
    <row r="257" spans="1:10" ht="29" customHeight="1">
      <c r="A257" s="1197"/>
      <c r="B257" s="929" t="s">
        <v>421</v>
      </c>
      <c r="C257" s="547"/>
      <c r="D257" s="360">
        <v>350</v>
      </c>
      <c r="E257" s="361" t="s">
        <v>11</v>
      </c>
      <c r="F257" s="573">
        <v>6.9</v>
      </c>
      <c r="G257" s="363">
        <f t="shared" ref="G257" si="44">F257/D257*1000</f>
        <v>19.714285714285715</v>
      </c>
      <c r="H257" s="364" t="s">
        <v>12</v>
      </c>
      <c r="I257" s="365"/>
      <c r="J257" s="366">
        <f t="shared" ref="J257" si="45">F257*I257</f>
        <v>0</v>
      </c>
    </row>
    <row r="258" spans="1:10" ht="29" customHeight="1">
      <c r="A258" s="1197"/>
      <c r="B258" s="760" t="s">
        <v>422</v>
      </c>
      <c r="C258" s="930"/>
      <c r="D258" s="360">
        <v>350</v>
      </c>
      <c r="E258" s="361" t="s">
        <v>11</v>
      </c>
      <c r="F258" s="573">
        <v>6.9</v>
      </c>
      <c r="G258" s="363">
        <f t="shared" ref="G258:G260" si="46">F258/D258*1000</f>
        <v>19.714285714285715</v>
      </c>
      <c r="H258" s="364" t="s">
        <v>12</v>
      </c>
      <c r="I258" s="365"/>
      <c r="J258" s="366">
        <f t="shared" ref="J258:J260" si="47">F258*I258</f>
        <v>0</v>
      </c>
    </row>
    <row r="259" spans="1:10" ht="29" customHeight="1">
      <c r="A259" s="1197"/>
      <c r="B259" s="718" t="s">
        <v>423</v>
      </c>
      <c r="C259" s="552"/>
      <c r="D259" s="360">
        <v>350</v>
      </c>
      <c r="E259" s="361" t="s">
        <v>11</v>
      </c>
      <c r="F259" s="573">
        <v>6.9</v>
      </c>
      <c r="G259" s="363">
        <f t="shared" si="46"/>
        <v>19.714285714285715</v>
      </c>
      <c r="H259" s="364" t="s">
        <v>12</v>
      </c>
      <c r="I259" s="365"/>
      <c r="J259" s="366">
        <f t="shared" si="47"/>
        <v>0</v>
      </c>
    </row>
    <row r="260" spans="1:10" ht="29" customHeight="1">
      <c r="A260" s="1197"/>
      <c r="B260" s="931" t="s">
        <v>424</v>
      </c>
      <c r="C260" s="552"/>
      <c r="D260" s="360">
        <v>350</v>
      </c>
      <c r="E260" s="361" t="s">
        <v>11</v>
      </c>
      <c r="F260" s="573">
        <v>6.9</v>
      </c>
      <c r="G260" s="363">
        <f t="shared" si="46"/>
        <v>19.714285714285715</v>
      </c>
      <c r="H260" s="364" t="s">
        <v>12</v>
      </c>
      <c r="I260" s="365"/>
      <c r="J260" s="366">
        <f t="shared" si="47"/>
        <v>0</v>
      </c>
    </row>
    <row r="261" spans="1:10" ht="29" customHeight="1">
      <c r="A261" s="1197"/>
      <c r="B261" s="718" t="s">
        <v>425</v>
      </c>
      <c r="C261" s="552"/>
      <c r="D261" s="360">
        <v>350</v>
      </c>
      <c r="E261" s="361" t="s">
        <v>11</v>
      </c>
      <c r="F261" s="573">
        <v>6.9</v>
      </c>
      <c r="G261" s="363">
        <f t="shared" ref="G261" si="48">F261/D261*1000</f>
        <v>19.714285714285715</v>
      </c>
      <c r="H261" s="364" t="s">
        <v>12</v>
      </c>
      <c r="I261" s="365"/>
      <c r="J261" s="366">
        <f t="shared" ref="J261" si="49">F261*I261</f>
        <v>0</v>
      </c>
    </row>
    <row r="262" spans="1:10" ht="29" hidden="1" customHeight="1">
      <c r="A262" s="1197"/>
      <c r="B262" s="652" t="s">
        <v>327</v>
      </c>
      <c r="C262" s="551"/>
      <c r="D262" s="490">
        <v>350</v>
      </c>
      <c r="E262" s="491" t="s">
        <v>11</v>
      </c>
      <c r="F262" s="492">
        <v>6.9</v>
      </c>
      <c r="G262" s="493">
        <f t="shared" si="43"/>
        <v>19.714285714285715</v>
      </c>
      <c r="H262" s="494" t="s">
        <v>12</v>
      </c>
      <c r="I262" s="495"/>
      <c r="J262" s="615">
        <f t="shared" si="42"/>
        <v>0</v>
      </c>
    </row>
    <row r="263" spans="1:10" ht="29" hidden="1" customHeight="1">
      <c r="A263" s="1197"/>
      <c r="B263" s="926" t="s">
        <v>225</v>
      </c>
      <c r="C263" s="927"/>
      <c r="D263" s="726">
        <v>350</v>
      </c>
      <c r="E263" s="727" t="s">
        <v>11</v>
      </c>
      <c r="F263" s="755">
        <v>6.9</v>
      </c>
      <c r="G263" s="729">
        <f t="shared" si="43"/>
        <v>19.714285714285715</v>
      </c>
      <c r="H263" s="730" t="s">
        <v>12</v>
      </c>
      <c r="I263" s="928"/>
      <c r="J263" s="756">
        <f t="shared" si="42"/>
        <v>0</v>
      </c>
    </row>
    <row r="264" spans="1:10" ht="29" customHeight="1">
      <c r="A264" s="1197"/>
      <c r="B264" s="718" t="s">
        <v>365</v>
      </c>
      <c r="C264" s="552"/>
      <c r="D264" s="232">
        <v>350</v>
      </c>
      <c r="E264" s="863" t="s">
        <v>11</v>
      </c>
      <c r="F264" s="482">
        <v>6.9</v>
      </c>
      <c r="G264" s="224">
        <f>F264/D264*1000</f>
        <v>19.714285714285715</v>
      </c>
      <c r="H264" s="236" t="s">
        <v>12</v>
      </c>
      <c r="I264" s="169"/>
      <c r="J264" s="469">
        <f>F264*I264</f>
        <v>0</v>
      </c>
    </row>
    <row r="265" spans="1:10" ht="29" customHeight="1">
      <c r="A265" s="1197"/>
      <c r="B265" s="672" t="s">
        <v>415</v>
      </c>
      <c r="C265" s="552"/>
      <c r="D265" s="232">
        <v>350</v>
      </c>
      <c r="E265" s="863" t="s">
        <v>11</v>
      </c>
      <c r="F265" s="482">
        <v>6.9</v>
      </c>
      <c r="G265" s="224">
        <f>F265/D265*1000</f>
        <v>19.714285714285715</v>
      </c>
      <c r="H265" s="236" t="s">
        <v>12</v>
      </c>
      <c r="I265" s="344"/>
      <c r="J265" s="469">
        <f>F265*I265</f>
        <v>0</v>
      </c>
    </row>
    <row r="266" spans="1:10" ht="29" hidden="1" customHeight="1">
      <c r="A266" s="1197"/>
      <c r="B266" s="724" t="s">
        <v>381</v>
      </c>
      <c r="C266" s="725"/>
      <c r="D266" s="726">
        <v>350</v>
      </c>
      <c r="E266" s="727" t="s">
        <v>11</v>
      </c>
      <c r="F266" s="755">
        <v>6.9</v>
      </c>
      <c r="G266" s="729">
        <f>F266/D266*1000</f>
        <v>19.714285714285715</v>
      </c>
      <c r="H266" s="730" t="s">
        <v>12</v>
      </c>
      <c r="I266" s="731"/>
      <c r="J266" s="756">
        <f>F266*I266</f>
        <v>0</v>
      </c>
    </row>
    <row r="267" spans="1:10" ht="29" customHeight="1">
      <c r="A267" s="1197"/>
      <c r="B267" s="718" t="s">
        <v>280</v>
      </c>
      <c r="C267" s="734"/>
      <c r="D267" s="556">
        <v>320</v>
      </c>
      <c r="E267" s="557" t="s">
        <v>11</v>
      </c>
      <c r="F267" s="560">
        <v>4.95</v>
      </c>
      <c r="G267" s="558">
        <f t="shared" ref="G267:G276" si="50">F267/D267*1000</f>
        <v>15.46875</v>
      </c>
      <c r="H267" s="658" t="s">
        <v>12</v>
      </c>
      <c r="I267" s="694"/>
      <c r="J267" s="720">
        <f t="shared" ref="J267:J276" si="51">F267*I267</f>
        <v>0</v>
      </c>
    </row>
    <row r="268" spans="1:10" ht="29" customHeight="1">
      <c r="A268" s="1197"/>
      <c r="B268" s="653" t="s">
        <v>364</v>
      </c>
      <c r="C268" s="543"/>
      <c r="D268" s="410">
        <v>320</v>
      </c>
      <c r="E268" s="860" t="s">
        <v>11</v>
      </c>
      <c r="F268" s="416">
        <v>4.95</v>
      </c>
      <c r="G268" s="397">
        <f>F268/D268*1000</f>
        <v>15.46875</v>
      </c>
      <c r="H268" s="398" t="s">
        <v>12</v>
      </c>
      <c r="I268" s="169"/>
      <c r="J268" s="399">
        <f>F268*I268</f>
        <v>0</v>
      </c>
    </row>
    <row r="269" spans="1:10" ht="29" hidden="1" customHeight="1">
      <c r="A269" s="1197"/>
      <c r="B269" s="777" t="s">
        <v>363</v>
      </c>
      <c r="C269" s="778"/>
      <c r="D269" s="448">
        <v>320</v>
      </c>
      <c r="E269" s="854" t="s">
        <v>11</v>
      </c>
      <c r="F269" s="779">
        <v>4.95</v>
      </c>
      <c r="G269" s="936">
        <f>F269/D269*1000</f>
        <v>15.46875</v>
      </c>
      <c r="H269" s="937" t="s">
        <v>12</v>
      </c>
      <c r="I269" s="938"/>
      <c r="J269" s="939">
        <f>F269*I269</f>
        <v>0</v>
      </c>
    </row>
    <row r="270" spans="1:10" ht="29" customHeight="1">
      <c r="A270" s="1197"/>
      <c r="B270" s="1226" t="s">
        <v>339</v>
      </c>
      <c r="C270" s="1227"/>
      <c r="D270" s="556">
        <v>340</v>
      </c>
      <c r="E270" s="557" t="s">
        <v>11</v>
      </c>
      <c r="F270" s="560">
        <v>6.9</v>
      </c>
      <c r="G270" s="558">
        <f>F270/D270*1000</f>
        <v>20.294117647058822</v>
      </c>
      <c r="H270" s="658" t="s">
        <v>12</v>
      </c>
      <c r="I270" s="694"/>
      <c r="J270" s="720">
        <f t="shared" si="51"/>
        <v>0</v>
      </c>
    </row>
    <row r="271" spans="1:10" ht="29" customHeight="1" thickBot="1">
      <c r="A271" s="1198"/>
      <c r="B271" s="1228" t="s">
        <v>361</v>
      </c>
      <c r="C271" s="1229"/>
      <c r="D271" s="687">
        <v>250</v>
      </c>
      <c r="E271" s="688" t="s">
        <v>11</v>
      </c>
      <c r="F271" s="697">
        <v>6.8</v>
      </c>
      <c r="G271" s="689">
        <f>F271/D271*1000</f>
        <v>27.2</v>
      </c>
      <c r="H271" s="776" t="s">
        <v>12</v>
      </c>
      <c r="I271" s="695"/>
      <c r="J271" s="691">
        <f>F271*I271</f>
        <v>0</v>
      </c>
    </row>
    <row r="272" spans="1:10" ht="29" customHeight="1">
      <c r="A272" s="1199" t="s">
        <v>283</v>
      </c>
      <c r="B272" s="652" t="s">
        <v>281</v>
      </c>
      <c r="C272" s="551"/>
      <c r="D272" s="490">
        <v>320</v>
      </c>
      <c r="E272" s="491" t="s">
        <v>11</v>
      </c>
      <c r="F272" s="492">
        <v>5.8</v>
      </c>
      <c r="G272" s="493">
        <f t="shared" si="50"/>
        <v>18.125</v>
      </c>
      <c r="H272" s="494" t="s">
        <v>12</v>
      </c>
      <c r="I272" s="495"/>
      <c r="J272" s="615">
        <f t="shared" si="51"/>
        <v>0</v>
      </c>
    </row>
    <row r="273" spans="1:10" ht="29" customHeight="1">
      <c r="A273" s="1200"/>
      <c r="B273" s="718" t="s">
        <v>362</v>
      </c>
      <c r="C273" s="719"/>
      <c r="D273" s="556">
        <v>320</v>
      </c>
      <c r="E273" s="557" t="s">
        <v>11</v>
      </c>
      <c r="F273" s="735">
        <v>4.45</v>
      </c>
      <c r="G273" s="558">
        <f t="shared" ref="G273" si="52">F273/D273*1000</f>
        <v>13.90625</v>
      </c>
      <c r="H273" s="658" t="s">
        <v>12</v>
      </c>
      <c r="I273" s="694"/>
      <c r="J273" s="720">
        <f t="shared" ref="J273" si="53">F273*I273</f>
        <v>0</v>
      </c>
    </row>
    <row r="274" spans="1:10" ht="29" customHeight="1">
      <c r="A274" s="1201"/>
      <c r="B274" s="718" t="s">
        <v>328</v>
      </c>
      <c r="C274" s="719"/>
      <c r="D274" s="556">
        <v>320</v>
      </c>
      <c r="E274" s="557" t="s">
        <v>11</v>
      </c>
      <c r="F274" s="735">
        <v>4.45</v>
      </c>
      <c r="G274" s="558">
        <f t="shared" si="50"/>
        <v>13.90625</v>
      </c>
      <c r="H274" s="658" t="s">
        <v>12</v>
      </c>
      <c r="I274" s="694"/>
      <c r="J274" s="720">
        <f t="shared" si="51"/>
        <v>0</v>
      </c>
    </row>
    <row r="275" spans="1:10" ht="29" customHeight="1">
      <c r="A275" s="1201"/>
      <c r="B275" s="718" t="s">
        <v>416</v>
      </c>
      <c r="C275" s="719"/>
      <c r="D275" s="556">
        <v>320</v>
      </c>
      <c r="E275" s="861" t="s">
        <v>11</v>
      </c>
      <c r="F275" s="735">
        <v>4.45</v>
      </c>
      <c r="G275" s="558">
        <f t="shared" si="50"/>
        <v>13.90625</v>
      </c>
      <c r="H275" s="658" t="s">
        <v>12</v>
      </c>
      <c r="I275" s="694"/>
      <c r="J275" s="720">
        <f t="shared" si="51"/>
        <v>0</v>
      </c>
    </row>
    <row r="276" spans="1:10" ht="29" customHeight="1">
      <c r="A276" s="1201"/>
      <c r="B276" s="653" t="s">
        <v>282</v>
      </c>
      <c r="C276" s="543"/>
      <c r="D276" s="410">
        <v>320</v>
      </c>
      <c r="E276" s="333" t="s">
        <v>11</v>
      </c>
      <c r="F276" s="414">
        <v>4.45</v>
      </c>
      <c r="G276" s="397">
        <f t="shared" si="50"/>
        <v>13.90625</v>
      </c>
      <c r="H276" s="398" t="s">
        <v>12</v>
      </c>
      <c r="I276" s="413"/>
      <c r="J276" s="399">
        <f t="shared" si="51"/>
        <v>0</v>
      </c>
    </row>
    <row r="277" spans="1:10" ht="29" hidden="1" customHeight="1">
      <c r="A277" s="1201"/>
      <c r="B277" s="652" t="s">
        <v>284</v>
      </c>
      <c r="C277" s="551"/>
      <c r="D277" s="490">
        <v>250</v>
      </c>
      <c r="E277" s="491" t="s">
        <v>11</v>
      </c>
      <c r="F277" s="492">
        <v>6.8</v>
      </c>
      <c r="G277" s="493">
        <f>F277/D277*1000</f>
        <v>27.2</v>
      </c>
      <c r="H277" s="494" t="s">
        <v>12</v>
      </c>
      <c r="I277" s="495"/>
      <c r="J277" s="615">
        <f>F277*I277</f>
        <v>0</v>
      </c>
    </row>
    <row r="278" spans="1:10" ht="29" hidden="1" customHeight="1">
      <c r="A278" s="1201"/>
      <c r="B278" s="1230" t="s">
        <v>360</v>
      </c>
      <c r="C278" s="1231"/>
      <c r="D278" s="496">
        <v>250</v>
      </c>
      <c r="E278" s="767" t="s">
        <v>11</v>
      </c>
      <c r="F278" s="497">
        <v>6.8</v>
      </c>
      <c r="G278" s="498">
        <f>F278/D278*1000</f>
        <v>27.2</v>
      </c>
      <c r="H278" s="499" t="s">
        <v>12</v>
      </c>
      <c r="I278" s="500"/>
      <c r="J278" s="616">
        <f>F278*I278</f>
        <v>0</v>
      </c>
    </row>
    <row r="279" spans="1:10" ht="29" customHeight="1" thickBot="1">
      <c r="A279" s="1201"/>
      <c r="B279" s="1211" t="s">
        <v>388</v>
      </c>
      <c r="C279" s="1212"/>
      <c r="D279" s="656">
        <v>250</v>
      </c>
      <c r="E279" s="768" t="s">
        <v>11</v>
      </c>
      <c r="F279" s="660">
        <v>6.8</v>
      </c>
      <c r="G279" s="657">
        <f>F279/D279*1000</f>
        <v>27.2</v>
      </c>
      <c r="H279" s="692" t="s">
        <v>12</v>
      </c>
      <c r="I279" s="661"/>
      <c r="J279" s="659">
        <f>F279*I279</f>
        <v>0</v>
      </c>
    </row>
    <row r="280" spans="1:10" ht="29" hidden="1" customHeight="1" thickBot="1">
      <c r="A280" s="1201"/>
      <c r="B280" s="1213" t="s">
        <v>389</v>
      </c>
      <c r="C280" s="1214"/>
      <c r="D280" s="496">
        <v>250</v>
      </c>
      <c r="E280" s="859" t="s">
        <v>11</v>
      </c>
      <c r="F280" s="497">
        <v>6.8</v>
      </c>
      <c r="G280" s="498">
        <f>F280/D280*1000</f>
        <v>27.2</v>
      </c>
      <c r="H280" s="499" t="s">
        <v>12</v>
      </c>
      <c r="I280" s="500"/>
      <c r="J280" s="616">
        <f>F280*I280</f>
        <v>0</v>
      </c>
    </row>
    <row r="281" spans="1:10" ht="29" customHeight="1">
      <c r="A281" s="960" t="s">
        <v>211</v>
      </c>
      <c r="B281" s="539" t="s">
        <v>215</v>
      </c>
      <c r="C281" s="541"/>
      <c r="D281" s="537">
        <v>620</v>
      </c>
      <c r="E281" s="409" t="s">
        <v>11</v>
      </c>
      <c r="F281" s="415">
        <v>2.5</v>
      </c>
      <c r="G281" s="406">
        <f t="shared" ref="G281:G287" si="54">F281/D281*1000</f>
        <v>4.032258064516129</v>
      </c>
      <c r="H281" s="407" t="s">
        <v>12</v>
      </c>
      <c r="I281" s="408"/>
      <c r="J281" s="589">
        <f t="shared" ref="J281:J287" si="55">F281*I281</f>
        <v>0</v>
      </c>
    </row>
    <row r="282" spans="1:10" ht="29" customHeight="1">
      <c r="A282" s="961"/>
      <c r="B282" s="540" t="s">
        <v>343</v>
      </c>
      <c r="C282" s="542"/>
      <c r="D282" s="538">
        <v>620</v>
      </c>
      <c r="E282" s="333" t="s">
        <v>11</v>
      </c>
      <c r="F282" s="416">
        <v>2.9</v>
      </c>
      <c r="G282" s="397">
        <f t="shared" si="54"/>
        <v>4.6774193548387091</v>
      </c>
      <c r="H282" s="412" t="s">
        <v>12</v>
      </c>
      <c r="I282" s="413"/>
      <c r="J282" s="399">
        <f t="shared" si="55"/>
        <v>0</v>
      </c>
    </row>
    <row r="283" spans="1:10" ht="29" customHeight="1">
      <c r="A283" s="961"/>
      <c r="B283" s="760" t="s">
        <v>344</v>
      </c>
      <c r="C283" s="761"/>
      <c r="D283" s="762">
        <v>620</v>
      </c>
      <c r="E283" s="557" t="s">
        <v>11</v>
      </c>
      <c r="F283" s="560">
        <v>3.1</v>
      </c>
      <c r="G283" s="558">
        <f>F283/D283*1000</f>
        <v>5</v>
      </c>
      <c r="H283" s="658" t="s">
        <v>12</v>
      </c>
      <c r="I283" s="694"/>
      <c r="J283" s="720">
        <f>F283*I283</f>
        <v>0</v>
      </c>
    </row>
    <row r="284" spans="1:10" ht="29" customHeight="1" thickBot="1">
      <c r="A284" s="962"/>
      <c r="B284" s="553" t="s">
        <v>345</v>
      </c>
      <c r="C284" s="800"/>
      <c r="D284" s="590">
        <v>620</v>
      </c>
      <c r="E284" s="561" t="s">
        <v>11</v>
      </c>
      <c r="F284" s="564">
        <v>3.1</v>
      </c>
      <c r="G284" s="562">
        <f t="shared" si="54"/>
        <v>5</v>
      </c>
      <c r="H284" s="563" t="s">
        <v>12</v>
      </c>
      <c r="I284" s="758"/>
      <c r="J284" s="759">
        <f t="shared" si="55"/>
        <v>0</v>
      </c>
    </row>
    <row r="285" spans="1:10" ht="29" customHeight="1">
      <c r="A285" s="960" t="s">
        <v>271</v>
      </c>
      <c r="B285" s="970" t="s">
        <v>264</v>
      </c>
      <c r="C285" s="971"/>
      <c r="D285" s="284">
        <v>370</v>
      </c>
      <c r="E285" s="285" t="s">
        <v>11</v>
      </c>
      <c r="F285" s="625">
        <v>3.55</v>
      </c>
      <c r="G285" s="406">
        <f t="shared" si="54"/>
        <v>9.594594594594593</v>
      </c>
      <c r="H285" s="407" t="s">
        <v>12</v>
      </c>
      <c r="I285" s="408"/>
      <c r="J285" s="589">
        <f t="shared" si="55"/>
        <v>0</v>
      </c>
    </row>
    <row r="286" spans="1:10" ht="29" customHeight="1">
      <c r="A286" s="961"/>
      <c r="B286" s="1148" t="s">
        <v>265</v>
      </c>
      <c r="C286" s="1149"/>
      <c r="D286" s="282">
        <v>370</v>
      </c>
      <c r="E286" s="241" t="s">
        <v>11</v>
      </c>
      <c r="F286" s="414">
        <v>3.95</v>
      </c>
      <c r="G286" s="397">
        <f t="shared" si="54"/>
        <v>10.675675675675675</v>
      </c>
      <c r="H286" s="398" t="s">
        <v>12</v>
      </c>
      <c r="I286" s="169"/>
      <c r="J286" s="399">
        <f t="shared" si="55"/>
        <v>0</v>
      </c>
    </row>
    <row r="287" spans="1:10" ht="29" customHeight="1">
      <c r="A287" s="961"/>
      <c r="B287" s="1148" t="s">
        <v>266</v>
      </c>
      <c r="C287" s="1149"/>
      <c r="D287" s="360">
        <v>300</v>
      </c>
      <c r="E287" s="361" t="s">
        <v>11</v>
      </c>
      <c r="F287" s="414">
        <v>4.05</v>
      </c>
      <c r="G287" s="397">
        <f t="shared" si="54"/>
        <v>13.5</v>
      </c>
      <c r="H287" s="398" t="s">
        <v>12</v>
      </c>
      <c r="I287" s="169"/>
      <c r="J287" s="399">
        <f t="shared" si="55"/>
        <v>0</v>
      </c>
    </row>
    <row r="288" spans="1:10" ht="29" customHeight="1" thickBot="1">
      <c r="A288" s="962"/>
      <c r="B288" s="1215" t="s">
        <v>329</v>
      </c>
      <c r="C288" s="1216"/>
      <c r="D288" s="354">
        <v>300</v>
      </c>
      <c r="E288" s="707" t="s">
        <v>11</v>
      </c>
      <c r="F288" s="479">
        <v>4.7</v>
      </c>
      <c r="G288" s="356">
        <f>F288/D288*1000</f>
        <v>15.666666666666666</v>
      </c>
      <c r="H288" s="357" t="s">
        <v>12</v>
      </c>
      <c r="I288" s="358"/>
      <c r="J288" s="603">
        <f t="shared" ref="J288:J320" si="56">F288*I288</f>
        <v>0</v>
      </c>
    </row>
    <row r="289" spans="1:11" ht="29" hidden="1" customHeight="1">
      <c r="A289" s="972" t="s">
        <v>53</v>
      </c>
      <c r="B289" s="754" t="s">
        <v>346</v>
      </c>
      <c r="C289" s="630"/>
      <c r="D289" s="631">
        <v>1</v>
      </c>
      <c r="E289" s="632" t="s">
        <v>54</v>
      </c>
      <c r="F289" s="764">
        <v>2.95</v>
      </c>
      <c r="G289" s="634">
        <f>F289/D289</f>
        <v>2.95</v>
      </c>
      <c r="H289" s="635" t="s">
        <v>42</v>
      </c>
      <c r="I289" s="636"/>
      <c r="J289" s="765">
        <f t="shared" si="56"/>
        <v>0</v>
      </c>
    </row>
    <row r="290" spans="1:11" ht="29" customHeight="1">
      <c r="A290" s="973"/>
      <c r="B290" s="426" t="s">
        <v>359</v>
      </c>
      <c r="C290" s="205"/>
      <c r="D290" s="217">
        <v>1</v>
      </c>
      <c r="E290" s="766" t="s">
        <v>54</v>
      </c>
      <c r="F290" s="231">
        <v>2.95</v>
      </c>
      <c r="G290" s="154">
        <f>F290/D290</f>
        <v>2.95</v>
      </c>
      <c r="H290" s="223" t="s">
        <v>42</v>
      </c>
      <c r="I290" s="201"/>
      <c r="J290" s="604">
        <f t="shared" ref="J290" si="57">F290*I290</f>
        <v>0</v>
      </c>
    </row>
    <row r="291" spans="1:11" ht="29" hidden="1" customHeight="1">
      <c r="A291" s="973"/>
      <c r="B291" s="723" t="s">
        <v>392</v>
      </c>
      <c r="C291" s="395"/>
      <c r="D291" s="388">
        <v>750</v>
      </c>
      <c r="E291" s="807" t="s">
        <v>43</v>
      </c>
      <c r="F291" s="721">
        <v>3.7</v>
      </c>
      <c r="G291" s="391">
        <f>F291/D291*1000</f>
        <v>4.9333333333333336</v>
      </c>
      <c r="H291" s="392" t="s">
        <v>42</v>
      </c>
      <c r="I291" s="393"/>
      <c r="J291" s="722">
        <f t="shared" si="56"/>
        <v>0</v>
      </c>
    </row>
    <row r="292" spans="1:11" ht="29" hidden="1" customHeight="1">
      <c r="A292" s="973"/>
      <c r="B292" s="723" t="s">
        <v>348</v>
      </c>
      <c r="C292" s="395"/>
      <c r="D292" s="388">
        <v>1</v>
      </c>
      <c r="E292" s="807" t="s">
        <v>54</v>
      </c>
      <c r="F292" s="721">
        <v>3.5</v>
      </c>
      <c r="G292" s="391">
        <f>F292/D292</f>
        <v>3.5</v>
      </c>
      <c r="H292" s="392" t="s">
        <v>42</v>
      </c>
      <c r="I292" s="393"/>
      <c r="J292" s="722">
        <f t="shared" si="56"/>
        <v>0</v>
      </c>
    </row>
    <row r="293" spans="1:11" ht="29" hidden="1" customHeight="1">
      <c r="A293" s="973"/>
      <c r="B293" s="723" t="s">
        <v>393</v>
      </c>
      <c r="C293" s="395"/>
      <c r="D293" s="388">
        <v>1</v>
      </c>
      <c r="E293" s="807" t="s">
        <v>54</v>
      </c>
      <c r="F293" s="721">
        <v>3.6</v>
      </c>
      <c r="G293" s="391">
        <f>F293/D293</f>
        <v>3.6</v>
      </c>
      <c r="H293" s="392" t="s">
        <v>42</v>
      </c>
      <c r="I293" s="393"/>
      <c r="J293" s="722">
        <f t="shared" si="56"/>
        <v>0</v>
      </c>
    </row>
    <row r="294" spans="1:11" ht="29" hidden="1" customHeight="1">
      <c r="A294" s="973"/>
      <c r="B294" s="723" t="s">
        <v>349</v>
      </c>
      <c r="C294" s="395"/>
      <c r="D294" s="388">
        <v>1</v>
      </c>
      <c r="E294" s="389" t="s">
        <v>54</v>
      </c>
      <c r="F294" s="721">
        <v>3.7</v>
      </c>
      <c r="G294" s="391">
        <f>F294/D294</f>
        <v>3.7</v>
      </c>
      <c r="H294" s="392" t="s">
        <v>42</v>
      </c>
      <c r="I294" s="393"/>
      <c r="J294" s="722">
        <f t="shared" si="56"/>
        <v>0</v>
      </c>
    </row>
    <row r="295" spans="1:11" ht="29" customHeight="1">
      <c r="A295" s="973"/>
      <c r="B295" s="932" t="s">
        <v>417</v>
      </c>
      <c r="C295" s="300"/>
      <c r="D295" s="301">
        <v>750</v>
      </c>
      <c r="E295" s="302" t="s">
        <v>43</v>
      </c>
      <c r="F295" s="572">
        <v>3.7</v>
      </c>
      <c r="G295" s="303">
        <f>F295/D295*1000</f>
        <v>4.9333333333333336</v>
      </c>
      <c r="H295" s="304" t="s">
        <v>42</v>
      </c>
      <c r="I295" s="277"/>
      <c r="J295" s="608">
        <f t="shared" si="56"/>
        <v>0</v>
      </c>
      <c r="K295" s="899"/>
    </row>
    <row r="296" spans="1:11" ht="29" customHeight="1">
      <c r="A296" s="973"/>
      <c r="B296" s="753" t="s">
        <v>340</v>
      </c>
      <c r="C296" s="300"/>
      <c r="D296" s="301">
        <v>330</v>
      </c>
      <c r="E296" s="302" t="s">
        <v>43</v>
      </c>
      <c r="F296" s="572">
        <v>2</v>
      </c>
      <c r="G296" s="303">
        <f t="shared" ref="G296:G319" si="58">F296/D296*1000</f>
        <v>6.0606060606060606</v>
      </c>
      <c r="H296" s="304" t="s">
        <v>42</v>
      </c>
      <c r="I296" s="277"/>
      <c r="J296" s="608">
        <f t="shared" si="56"/>
        <v>0</v>
      </c>
    </row>
    <row r="297" spans="1:11" ht="29" customHeight="1">
      <c r="A297" s="973"/>
      <c r="B297" s="427" t="s">
        <v>130</v>
      </c>
      <c r="C297" s="205"/>
      <c r="D297" s="217">
        <v>330</v>
      </c>
      <c r="E297" s="569" t="s">
        <v>43</v>
      </c>
      <c r="F297" s="231">
        <v>2.2999999999999998</v>
      </c>
      <c r="G297" s="61">
        <f t="shared" si="58"/>
        <v>6.9696969696969697</v>
      </c>
      <c r="H297" s="226" t="s">
        <v>42</v>
      </c>
      <c r="I297" s="201"/>
      <c r="J297" s="604">
        <f t="shared" si="56"/>
        <v>0</v>
      </c>
    </row>
    <row r="298" spans="1:11" ht="29" customHeight="1">
      <c r="A298" s="973"/>
      <c r="B298" s="1238" t="s">
        <v>342</v>
      </c>
      <c r="C298" s="1239"/>
      <c r="D298" s="220">
        <v>330</v>
      </c>
      <c r="E298" s="253" t="s">
        <v>43</v>
      </c>
      <c r="F298" s="254">
        <v>2.2999999999999998</v>
      </c>
      <c r="G298" s="228">
        <f t="shared" si="58"/>
        <v>6.9696969696969697</v>
      </c>
      <c r="H298" s="227" t="s">
        <v>42</v>
      </c>
      <c r="I298" s="255"/>
      <c r="J298" s="605">
        <f t="shared" si="56"/>
        <v>0</v>
      </c>
    </row>
    <row r="299" spans="1:11" ht="29" customHeight="1">
      <c r="A299" s="973"/>
      <c r="B299" s="763" t="s">
        <v>131</v>
      </c>
      <c r="C299" s="933"/>
      <c r="D299" s="222">
        <v>330</v>
      </c>
      <c r="E299" s="221" t="s">
        <v>43</v>
      </c>
      <c r="F299" s="231">
        <v>2.2999999999999998</v>
      </c>
      <c r="G299" s="61">
        <f t="shared" si="58"/>
        <v>6.9696969696969697</v>
      </c>
      <c r="H299" s="226" t="s">
        <v>42</v>
      </c>
      <c r="I299" s="201"/>
      <c r="J299" s="604">
        <f t="shared" si="56"/>
        <v>0</v>
      </c>
    </row>
    <row r="300" spans="1:11" ht="29" customHeight="1">
      <c r="A300" s="973"/>
      <c r="B300" s="753" t="s">
        <v>341</v>
      </c>
      <c r="C300" s="300"/>
      <c r="D300" s="301">
        <v>330</v>
      </c>
      <c r="E300" s="302" t="s">
        <v>43</v>
      </c>
      <c r="F300" s="572">
        <v>2.2999999999999998</v>
      </c>
      <c r="G300" s="303">
        <f t="shared" si="58"/>
        <v>6.9696969696969697</v>
      </c>
      <c r="H300" s="304" t="s">
        <v>42</v>
      </c>
      <c r="I300" s="277"/>
      <c r="J300" s="608">
        <f t="shared" si="56"/>
        <v>0</v>
      </c>
    </row>
    <row r="301" spans="1:11" ht="29" customHeight="1">
      <c r="A301" s="973"/>
      <c r="B301" s="671" t="s">
        <v>394</v>
      </c>
      <c r="C301" s="381"/>
      <c r="D301" s="439">
        <v>750</v>
      </c>
      <c r="E301" s="440" t="s">
        <v>43</v>
      </c>
      <c r="F301" s="815">
        <v>3.95</v>
      </c>
      <c r="G301" s="441">
        <f t="shared" ref="G301:G307" si="59">F301/D301*1000</f>
        <v>5.2666666666666666</v>
      </c>
      <c r="H301" s="442" t="s">
        <v>42</v>
      </c>
      <c r="I301" s="380"/>
      <c r="J301" s="814">
        <f t="shared" si="56"/>
        <v>0</v>
      </c>
    </row>
    <row r="302" spans="1:11" ht="29" customHeight="1">
      <c r="A302" s="973"/>
      <c r="B302" s="429" t="s">
        <v>196</v>
      </c>
      <c r="C302" s="368"/>
      <c r="D302" s="369">
        <v>330</v>
      </c>
      <c r="E302" s="370" t="s">
        <v>43</v>
      </c>
      <c r="F302" s="231">
        <v>2</v>
      </c>
      <c r="G302" s="61">
        <f t="shared" si="59"/>
        <v>6.0606060606060606</v>
      </c>
      <c r="H302" s="226" t="s">
        <v>42</v>
      </c>
      <c r="I302" s="380"/>
      <c r="J302" s="607">
        <f t="shared" si="56"/>
        <v>0</v>
      </c>
    </row>
    <row r="303" spans="1:11" ht="29" customHeight="1">
      <c r="A303" s="973"/>
      <c r="B303" s="429" t="s">
        <v>197</v>
      </c>
      <c r="C303" s="368"/>
      <c r="D303" s="369">
        <v>750</v>
      </c>
      <c r="E303" s="370" t="s">
        <v>43</v>
      </c>
      <c r="F303" s="231">
        <v>4.3</v>
      </c>
      <c r="G303" s="61">
        <f t="shared" si="59"/>
        <v>5.7333333333333334</v>
      </c>
      <c r="H303" s="226" t="s">
        <v>42</v>
      </c>
      <c r="I303" s="380"/>
      <c r="J303" s="607">
        <f t="shared" si="56"/>
        <v>0</v>
      </c>
    </row>
    <row r="304" spans="1:11" ht="29" customHeight="1">
      <c r="A304" s="973"/>
      <c r="B304" s="426" t="s">
        <v>156</v>
      </c>
      <c r="C304" s="205"/>
      <c r="D304" s="217">
        <v>330</v>
      </c>
      <c r="E304" s="569" t="s">
        <v>43</v>
      </c>
      <c r="F304" s="231">
        <v>2</v>
      </c>
      <c r="G304" s="154">
        <f t="shared" si="59"/>
        <v>6.0606060606060606</v>
      </c>
      <c r="H304" s="223" t="s">
        <v>42</v>
      </c>
      <c r="I304" s="201"/>
      <c r="J304" s="604">
        <f t="shared" si="56"/>
        <v>0</v>
      </c>
    </row>
    <row r="305" spans="1:10" ht="29" customHeight="1">
      <c r="A305" s="973"/>
      <c r="B305" s="426" t="s">
        <v>155</v>
      </c>
      <c r="C305" s="205"/>
      <c r="D305" s="217">
        <v>750</v>
      </c>
      <c r="E305" s="569" t="s">
        <v>43</v>
      </c>
      <c r="F305" s="231">
        <v>4.3</v>
      </c>
      <c r="G305" s="154">
        <f t="shared" si="59"/>
        <v>5.7333333333333334</v>
      </c>
      <c r="H305" s="223" t="s">
        <v>42</v>
      </c>
      <c r="I305" s="201"/>
      <c r="J305" s="604">
        <f t="shared" si="56"/>
        <v>0</v>
      </c>
    </row>
    <row r="306" spans="1:10" ht="29" customHeight="1">
      <c r="A306" s="973"/>
      <c r="B306" s="671" t="s">
        <v>395</v>
      </c>
      <c r="C306" s="381"/>
      <c r="D306" s="439">
        <v>500</v>
      </c>
      <c r="E306" s="440" t="s">
        <v>43</v>
      </c>
      <c r="F306" s="815">
        <v>6.45</v>
      </c>
      <c r="G306" s="441">
        <f t="shared" si="59"/>
        <v>12.9</v>
      </c>
      <c r="H306" s="442" t="s">
        <v>42</v>
      </c>
      <c r="I306" s="380"/>
      <c r="J306" s="814">
        <f t="shared" si="56"/>
        <v>0</v>
      </c>
    </row>
    <row r="307" spans="1:10" ht="29" customHeight="1">
      <c r="A307" s="973"/>
      <c r="B307" s="671" t="s">
        <v>396</v>
      </c>
      <c r="C307" s="381"/>
      <c r="D307" s="439">
        <v>250</v>
      </c>
      <c r="E307" s="440" t="s">
        <v>43</v>
      </c>
      <c r="F307" s="815">
        <v>4.95</v>
      </c>
      <c r="G307" s="441">
        <f t="shared" si="59"/>
        <v>19.8</v>
      </c>
      <c r="H307" s="442" t="s">
        <v>42</v>
      </c>
      <c r="I307" s="380"/>
      <c r="J307" s="814">
        <f t="shared" si="56"/>
        <v>0</v>
      </c>
    </row>
    <row r="308" spans="1:10" ht="29" customHeight="1">
      <c r="A308" s="973"/>
      <c r="B308" s="428" t="s">
        <v>173</v>
      </c>
      <c r="C308" s="272"/>
      <c r="D308" s="273">
        <v>250</v>
      </c>
      <c r="E308" s="274" t="s">
        <v>43</v>
      </c>
      <c r="F308" s="254">
        <v>4.95</v>
      </c>
      <c r="G308" s="275">
        <f t="shared" si="58"/>
        <v>19.8</v>
      </c>
      <c r="H308" s="276" t="s">
        <v>42</v>
      </c>
      <c r="I308" s="277"/>
      <c r="J308" s="606">
        <f t="shared" si="56"/>
        <v>0</v>
      </c>
    </row>
    <row r="309" spans="1:10" ht="29" customHeight="1">
      <c r="A309" s="973"/>
      <c r="B309" s="429" t="s">
        <v>431</v>
      </c>
      <c r="C309" s="272"/>
      <c r="D309" s="273">
        <v>500</v>
      </c>
      <c r="E309" s="274" t="s">
        <v>43</v>
      </c>
      <c r="F309" s="254">
        <v>6.45</v>
      </c>
      <c r="G309" s="275">
        <f>F309/D309*1000</f>
        <v>12.9</v>
      </c>
      <c r="H309" s="276" t="s">
        <v>42</v>
      </c>
      <c r="I309" s="277"/>
      <c r="J309" s="606">
        <f t="shared" si="56"/>
        <v>0</v>
      </c>
    </row>
    <row r="310" spans="1:10" ht="29" hidden="1" customHeight="1">
      <c r="A310" s="973"/>
      <c r="B310" s="724" t="s">
        <v>331</v>
      </c>
      <c r="C310" s="725"/>
      <c r="D310" s="726">
        <v>250</v>
      </c>
      <c r="E310" s="727" t="s">
        <v>43</v>
      </c>
      <c r="F310" s="728">
        <v>4.95</v>
      </c>
      <c r="G310" s="729">
        <f>F310/D310*1000</f>
        <v>19.8</v>
      </c>
      <c r="H310" s="730" t="s">
        <v>42</v>
      </c>
      <c r="I310" s="731"/>
      <c r="J310" s="732">
        <f t="shared" si="56"/>
        <v>0</v>
      </c>
    </row>
    <row r="311" spans="1:10" ht="29" hidden="1" customHeight="1">
      <c r="A311" s="973"/>
      <c r="B311" s="1207" t="s">
        <v>335</v>
      </c>
      <c r="C311" s="1208"/>
      <c r="D311" s="741">
        <v>500</v>
      </c>
      <c r="E311" s="742" t="s">
        <v>43</v>
      </c>
      <c r="F311" s="743">
        <v>4.5</v>
      </c>
      <c r="G311" s="744">
        <f>F311/D311*1000</f>
        <v>9</v>
      </c>
      <c r="H311" s="745" t="s">
        <v>42</v>
      </c>
      <c r="I311" s="731"/>
      <c r="J311" s="746">
        <f t="shared" si="56"/>
        <v>0</v>
      </c>
    </row>
    <row r="312" spans="1:10" ht="29" customHeight="1">
      <c r="A312" s="973"/>
      <c r="B312" s="1209" t="s">
        <v>259</v>
      </c>
      <c r="C312" s="1210"/>
      <c r="D312" s="360">
        <v>500</v>
      </c>
      <c r="E312" s="361" t="s">
        <v>43</v>
      </c>
      <c r="F312" s="432">
        <v>4.5</v>
      </c>
      <c r="G312" s="363">
        <f>F312/D312*1000</f>
        <v>9</v>
      </c>
      <c r="H312" s="364" t="s">
        <v>42</v>
      </c>
      <c r="I312" s="365"/>
      <c r="J312" s="609">
        <f t="shared" si="56"/>
        <v>0</v>
      </c>
    </row>
    <row r="313" spans="1:10" ht="29" customHeight="1">
      <c r="A313" s="973"/>
      <c r="B313" s="786" t="s">
        <v>373</v>
      </c>
      <c r="C313" s="787"/>
      <c r="D313" s="656">
        <v>250</v>
      </c>
      <c r="E313" s="768" t="s">
        <v>43</v>
      </c>
      <c r="F313" s="774">
        <v>2.2999999999999998</v>
      </c>
      <c r="G313" s="657">
        <f t="shared" si="58"/>
        <v>9.1999999999999993</v>
      </c>
      <c r="H313" s="772" t="s">
        <v>42</v>
      </c>
      <c r="I313" s="661"/>
      <c r="J313" s="773">
        <f t="shared" si="56"/>
        <v>0</v>
      </c>
    </row>
    <row r="314" spans="1:10" ht="29" customHeight="1">
      <c r="A314" s="973"/>
      <c r="B314" s="548" t="s">
        <v>218</v>
      </c>
      <c r="C314" s="549"/>
      <c r="D314" s="327">
        <v>250</v>
      </c>
      <c r="E314" s="571" t="s">
        <v>43</v>
      </c>
      <c r="F314" s="416">
        <v>2.2999999999999998</v>
      </c>
      <c r="G314" s="397">
        <f t="shared" si="58"/>
        <v>9.1999999999999993</v>
      </c>
      <c r="H314" s="364" t="s">
        <v>42</v>
      </c>
      <c r="I314" s="169"/>
      <c r="J314" s="610">
        <f t="shared" si="56"/>
        <v>0</v>
      </c>
    </row>
    <row r="315" spans="1:10" ht="29" customHeight="1">
      <c r="A315" s="973"/>
      <c r="B315" s="686" t="s">
        <v>358</v>
      </c>
      <c r="C315" s="771"/>
      <c r="D315" s="656">
        <v>250</v>
      </c>
      <c r="E315" s="768" t="s">
        <v>43</v>
      </c>
      <c r="F315" s="774">
        <v>2.2999999999999998</v>
      </c>
      <c r="G315" s="657">
        <f t="shared" si="58"/>
        <v>9.1999999999999993</v>
      </c>
      <c r="H315" s="772" t="s">
        <v>42</v>
      </c>
      <c r="I315" s="661"/>
      <c r="J315" s="773">
        <f t="shared" si="56"/>
        <v>0</v>
      </c>
    </row>
    <row r="316" spans="1:10" ht="29" customHeight="1">
      <c r="A316" s="973"/>
      <c r="B316" s="554" t="s">
        <v>262</v>
      </c>
      <c r="C316" s="555"/>
      <c r="D316" s="556">
        <v>250</v>
      </c>
      <c r="E316" s="557" t="s">
        <v>43</v>
      </c>
      <c r="F316" s="560">
        <v>2.2999999999999998</v>
      </c>
      <c r="G316" s="558">
        <f t="shared" si="58"/>
        <v>9.1999999999999993</v>
      </c>
      <c r="H316" s="559" t="s">
        <v>42</v>
      </c>
      <c r="I316" s="694"/>
      <c r="J316" s="611">
        <f t="shared" si="56"/>
        <v>0</v>
      </c>
    </row>
    <row r="317" spans="1:10" ht="29" customHeight="1">
      <c r="A317" s="973"/>
      <c r="B317" s="550" t="s">
        <v>219</v>
      </c>
      <c r="C317" s="549"/>
      <c r="D317" s="327">
        <v>250</v>
      </c>
      <c r="E317" s="571" t="s">
        <v>43</v>
      </c>
      <c r="F317" s="416">
        <v>2.9</v>
      </c>
      <c r="G317" s="397">
        <f t="shared" si="58"/>
        <v>11.6</v>
      </c>
      <c r="H317" s="364" t="s">
        <v>42</v>
      </c>
      <c r="I317" s="169"/>
      <c r="J317" s="610">
        <f t="shared" si="56"/>
        <v>0</v>
      </c>
    </row>
    <row r="318" spans="1:10" ht="29" customHeight="1">
      <c r="A318" s="973"/>
      <c r="B318" s="433" t="s">
        <v>220</v>
      </c>
      <c r="C318" s="511"/>
      <c r="D318" s="327">
        <v>250</v>
      </c>
      <c r="E318" s="571" t="s">
        <v>43</v>
      </c>
      <c r="F318" s="416">
        <v>2.9</v>
      </c>
      <c r="G318" s="397">
        <f t="shared" si="58"/>
        <v>11.6</v>
      </c>
      <c r="H318" s="364" t="s">
        <v>42</v>
      </c>
      <c r="I318" s="169"/>
      <c r="J318" s="610">
        <f t="shared" si="56"/>
        <v>0</v>
      </c>
    </row>
    <row r="319" spans="1:10" ht="29" customHeight="1" thickBot="1">
      <c r="A319" s="974"/>
      <c r="B319" s="578" t="s">
        <v>221</v>
      </c>
      <c r="C319" s="579"/>
      <c r="D319" s="338">
        <v>250</v>
      </c>
      <c r="E319" s="264" t="s">
        <v>43</v>
      </c>
      <c r="F319" s="580">
        <v>2.6</v>
      </c>
      <c r="G319" s="581">
        <f t="shared" si="58"/>
        <v>10.4</v>
      </c>
      <c r="H319" s="582" t="s">
        <v>42</v>
      </c>
      <c r="I319" s="583"/>
      <c r="J319" s="612">
        <f t="shared" si="56"/>
        <v>0</v>
      </c>
    </row>
    <row r="320" spans="1:10" ht="29" customHeight="1">
      <c r="A320" s="972" t="s">
        <v>55</v>
      </c>
      <c r="B320" s="613" t="s">
        <v>157</v>
      </c>
      <c r="C320" s="614"/>
      <c r="D320" s="294">
        <v>330</v>
      </c>
      <c r="E320" s="295" t="s">
        <v>43</v>
      </c>
      <c r="F320" s="935">
        <v>2.95</v>
      </c>
      <c r="G320" s="296">
        <f t="shared" ref="G320:G327" si="60">F320/D320*1000</f>
        <v>8.9393939393939394</v>
      </c>
      <c r="H320" s="297" t="s">
        <v>42</v>
      </c>
      <c r="I320" s="299"/>
      <c r="J320" s="298">
        <f t="shared" si="56"/>
        <v>0</v>
      </c>
    </row>
    <row r="321" spans="1:12" ht="29" hidden="1" customHeight="1">
      <c r="A321" s="973"/>
      <c r="B321" s="532" t="s">
        <v>357</v>
      </c>
      <c r="C321" s="533"/>
      <c r="D321" s="388">
        <v>330</v>
      </c>
      <c r="E321" s="534" t="s">
        <v>43</v>
      </c>
      <c r="F321" s="535">
        <v>3.2</v>
      </c>
      <c r="G321" s="536">
        <f t="shared" si="60"/>
        <v>9.6969696969696972</v>
      </c>
      <c r="H321" s="392" t="s">
        <v>42</v>
      </c>
      <c r="I321" s="393"/>
      <c r="J321" s="396">
        <f t="shared" ref="J321:J327" si="61">F321*I321</f>
        <v>0</v>
      </c>
    </row>
    <row r="322" spans="1:12" ht="29" hidden="1" customHeight="1">
      <c r="A322" s="973"/>
      <c r="B322" s="532" t="s">
        <v>305</v>
      </c>
      <c r="C322" s="533"/>
      <c r="D322" s="388">
        <v>330</v>
      </c>
      <c r="E322" s="534" t="s">
        <v>43</v>
      </c>
      <c r="F322" s="535">
        <v>3.2</v>
      </c>
      <c r="G322" s="536">
        <f t="shared" si="60"/>
        <v>9.6969696969696972</v>
      </c>
      <c r="H322" s="392" t="s">
        <v>42</v>
      </c>
      <c r="I322" s="393"/>
      <c r="J322" s="396">
        <f t="shared" si="61"/>
        <v>0</v>
      </c>
    </row>
    <row r="323" spans="1:12" ht="29" hidden="1" customHeight="1">
      <c r="A323" s="973"/>
      <c r="B323" s="532" t="s">
        <v>261</v>
      </c>
      <c r="C323" s="533"/>
      <c r="D323" s="388">
        <v>330</v>
      </c>
      <c r="E323" s="534" t="s">
        <v>43</v>
      </c>
      <c r="F323" s="535">
        <v>3.2</v>
      </c>
      <c r="G323" s="536">
        <f t="shared" si="60"/>
        <v>9.6969696969696972</v>
      </c>
      <c r="H323" s="392" t="s">
        <v>42</v>
      </c>
      <c r="I323" s="393"/>
      <c r="J323" s="396">
        <f t="shared" si="61"/>
        <v>0</v>
      </c>
    </row>
    <row r="324" spans="1:12" ht="29" customHeight="1">
      <c r="A324" s="973"/>
      <c r="B324" s="251" t="s">
        <v>193</v>
      </c>
      <c r="C324" s="205"/>
      <c r="D324" s="217">
        <v>330</v>
      </c>
      <c r="E324" s="569" t="s">
        <v>43</v>
      </c>
      <c r="F324" s="305">
        <v>2.95</v>
      </c>
      <c r="G324" s="154">
        <f t="shared" si="60"/>
        <v>8.9393939393939394</v>
      </c>
      <c r="H324" s="223" t="s">
        <v>42</v>
      </c>
      <c r="I324" s="201"/>
      <c r="J324" s="248">
        <f t="shared" si="61"/>
        <v>0</v>
      </c>
      <c r="L324" s="68"/>
    </row>
    <row r="325" spans="1:12" ht="29" customHeight="1">
      <c r="A325" s="973"/>
      <c r="B325" s="504" t="s">
        <v>273</v>
      </c>
      <c r="C325" s="300"/>
      <c r="D325" s="301">
        <v>330</v>
      </c>
      <c r="E325" s="302" t="s">
        <v>43</v>
      </c>
      <c r="F325" s="650">
        <v>2.95</v>
      </c>
      <c r="G325" s="303">
        <f t="shared" si="60"/>
        <v>8.9393939393939394</v>
      </c>
      <c r="H325" s="304" t="s">
        <v>42</v>
      </c>
      <c r="I325" s="277"/>
      <c r="J325" s="585">
        <f t="shared" si="61"/>
        <v>0</v>
      </c>
      <c r="L325" s="68"/>
    </row>
    <row r="326" spans="1:12" ht="29" customHeight="1">
      <c r="A326" s="973"/>
      <c r="B326" s="251" t="s">
        <v>191</v>
      </c>
      <c r="C326" s="205"/>
      <c r="D326" s="217">
        <v>330</v>
      </c>
      <c r="E326" s="569" t="s">
        <v>43</v>
      </c>
      <c r="F326" s="305">
        <v>2.95</v>
      </c>
      <c r="G326" s="154">
        <f t="shared" si="60"/>
        <v>8.9393939393939394</v>
      </c>
      <c r="H326" s="223" t="s">
        <v>42</v>
      </c>
      <c r="I326" s="201"/>
      <c r="J326" s="248">
        <f t="shared" si="61"/>
        <v>0</v>
      </c>
      <c r="L326" s="68"/>
    </row>
    <row r="327" spans="1:12" ht="29" customHeight="1">
      <c r="A327" s="973"/>
      <c r="B327" s="251" t="s">
        <v>192</v>
      </c>
      <c r="C327" s="205"/>
      <c r="D327" s="217">
        <v>330</v>
      </c>
      <c r="E327" s="569" t="s">
        <v>43</v>
      </c>
      <c r="F327" s="305">
        <v>2.95</v>
      </c>
      <c r="G327" s="154">
        <f t="shared" si="60"/>
        <v>8.9393939393939394</v>
      </c>
      <c r="H327" s="223" t="s">
        <v>42</v>
      </c>
      <c r="I327" s="201"/>
      <c r="J327" s="248">
        <f t="shared" si="61"/>
        <v>0</v>
      </c>
      <c r="L327" s="68"/>
    </row>
    <row r="328" spans="1:12" ht="29" customHeight="1">
      <c r="A328" s="973"/>
      <c r="B328" s="485" t="s">
        <v>165</v>
      </c>
      <c r="C328" s="272"/>
      <c r="D328" s="273">
        <v>330</v>
      </c>
      <c r="E328" s="274" t="s">
        <v>43</v>
      </c>
      <c r="F328" s="278">
        <v>2.5499999999999998</v>
      </c>
      <c r="G328" s="275">
        <f t="shared" ref="G328:G339" si="62">F328/D328*1000</f>
        <v>7.7272727272727266</v>
      </c>
      <c r="H328" s="276" t="s">
        <v>42</v>
      </c>
      <c r="I328" s="277"/>
      <c r="J328" s="587">
        <f t="shared" ref="J328:J339" si="63">F328*I328</f>
        <v>0</v>
      </c>
      <c r="L328" s="68"/>
    </row>
    <row r="329" spans="1:12" ht="29" customHeight="1">
      <c r="A329" s="973"/>
      <c r="B329" s="485" t="s">
        <v>166</v>
      </c>
      <c r="C329" s="272"/>
      <c r="D329" s="273">
        <v>330</v>
      </c>
      <c r="E329" s="274" t="s">
        <v>43</v>
      </c>
      <c r="F329" s="278">
        <v>2.4</v>
      </c>
      <c r="G329" s="275">
        <f t="shared" si="62"/>
        <v>7.2727272727272725</v>
      </c>
      <c r="H329" s="276" t="s">
        <v>42</v>
      </c>
      <c r="I329" s="277"/>
      <c r="J329" s="587">
        <f>F329*I329</f>
        <v>0</v>
      </c>
      <c r="L329" s="68"/>
    </row>
    <row r="330" spans="1:12" ht="29" customHeight="1">
      <c r="A330" s="973"/>
      <c r="B330" s="485" t="s">
        <v>167</v>
      </c>
      <c r="C330" s="272"/>
      <c r="D330" s="273">
        <v>330</v>
      </c>
      <c r="E330" s="274" t="s">
        <v>43</v>
      </c>
      <c r="F330" s="278">
        <v>2.5499999999999998</v>
      </c>
      <c r="G330" s="275">
        <f t="shared" si="62"/>
        <v>7.7272727272727266</v>
      </c>
      <c r="H330" s="276" t="s">
        <v>42</v>
      </c>
      <c r="I330" s="277"/>
      <c r="J330" s="587">
        <f t="shared" si="63"/>
        <v>0</v>
      </c>
      <c r="L330" s="68"/>
    </row>
    <row r="331" spans="1:12" ht="29" customHeight="1">
      <c r="A331" s="973"/>
      <c r="B331" s="251" t="s">
        <v>147</v>
      </c>
      <c r="C331" s="205"/>
      <c r="D331" s="217">
        <v>330</v>
      </c>
      <c r="E331" s="569" t="s">
        <v>43</v>
      </c>
      <c r="F331" s="214">
        <v>2.7</v>
      </c>
      <c r="G331" s="154">
        <f t="shared" si="62"/>
        <v>8.1818181818181817</v>
      </c>
      <c r="H331" s="223" t="s">
        <v>42</v>
      </c>
      <c r="I331" s="201"/>
      <c r="J331" s="248">
        <f t="shared" si="63"/>
        <v>0</v>
      </c>
      <c r="L331" s="68"/>
    </row>
    <row r="332" spans="1:12" ht="29" customHeight="1">
      <c r="A332" s="973"/>
      <c r="B332" s="251" t="s">
        <v>154</v>
      </c>
      <c r="C332" s="205"/>
      <c r="D332" s="217">
        <v>330</v>
      </c>
      <c r="E332" s="569" t="s">
        <v>43</v>
      </c>
      <c r="F332" s="214">
        <v>2.5499999999999998</v>
      </c>
      <c r="G332" s="154">
        <f>F332/D332*1000</f>
        <v>7.7272727272727266</v>
      </c>
      <c r="H332" s="223" t="s">
        <v>42</v>
      </c>
      <c r="I332" s="201"/>
      <c r="J332" s="248">
        <f>F332*I332</f>
        <v>0</v>
      </c>
      <c r="L332" s="68"/>
    </row>
    <row r="333" spans="1:12" ht="29" customHeight="1">
      <c r="A333" s="973"/>
      <c r="B333" s="1240" t="s">
        <v>418</v>
      </c>
      <c r="C333" s="1241"/>
      <c r="D333" s="217">
        <v>330</v>
      </c>
      <c r="E333" s="816" t="s">
        <v>43</v>
      </c>
      <c r="F333" s="214">
        <v>2.95</v>
      </c>
      <c r="G333" s="154">
        <f>F333/D333*1000</f>
        <v>8.9393939393939394</v>
      </c>
      <c r="H333" s="223" t="s">
        <v>42</v>
      </c>
      <c r="I333" s="201"/>
      <c r="J333" s="248">
        <f>F333*I333</f>
        <v>0</v>
      </c>
      <c r="L333" s="68"/>
    </row>
    <row r="334" spans="1:12" ht="29" hidden="1" customHeight="1">
      <c r="A334" s="973"/>
      <c r="B334" s="736" t="s">
        <v>34</v>
      </c>
      <c r="C334" s="738" t="s">
        <v>419</v>
      </c>
      <c r="D334" s="217">
        <v>330</v>
      </c>
      <c r="E334" s="816" t="s">
        <v>43</v>
      </c>
      <c r="F334" s="214">
        <v>2.7</v>
      </c>
      <c r="G334" s="154">
        <f>F334/D334*1000</f>
        <v>8.1818181818181817</v>
      </c>
      <c r="H334" s="223" t="s">
        <v>42</v>
      </c>
      <c r="I334" s="201"/>
      <c r="J334" s="248">
        <f>F334*I334</f>
        <v>0</v>
      </c>
      <c r="L334" s="68"/>
    </row>
    <row r="335" spans="1:12" ht="29" customHeight="1">
      <c r="A335" s="973"/>
      <c r="B335" s="1154" t="s">
        <v>420</v>
      </c>
      <c r="C335" s="1155"/>
      <c r="D335" s="217">
        <v>750</v>
      </c>
      <c r="E335" s="816" t="s">
        <v>43</v>
      </c>
      <c r="F335" s="214">
        <v>5.95</v>
      </c>
      <c r="G335" s="154">
        <f>F335/D335*1000</f>
        <v>7.9333333333333336</v>
      </c>
      <c r="H335" s="223" t="s">
        <v>42</v>
      </c>
      <c r="I335" s="201"/>
      <c r="J335" s="248">
        <f>F335*I335</f>
        <v>0</v>
      </c>
      <c r="L335" s="68"/>
    </row>
    <row r="336" spans="1:12" ht="29" customHeight="1">
      <c r="A336" s="973"/>
      <c r="B336" s="503" t="s">
        <v>148</v>
      </c>
      <c r="C336" s="101"/>
      <c r="D336" s="217">
        <v>750</v>
      </c>
      <c r="E336" s="569" t="s">
        <v>43</v>
      </c>
      <c r="F336" s="214">
        <v>5.25</v>
      </c>
      <c r="G336" s="154">
        <f t="shared" si="62"/>
        <v>7</v>
      </c>
      <c r="H336" s="223" t="s">
        <v>42</v>
      </c>
      <c r="I336" s="201"/>
      <c r="J336" s="248">
        <f t="shared" si="63"/>
        <v>0</v>
      </c>
      <c r="L336" s="68"/>
    </row>
    <row r="337" spans="1:12" ht="29" customHeight="1">
      <c r="A337" s="973"/>
      <c r="B337" s="486" t="s">
        <v>223</v>
      </c>
      <c r="C337" s="381"/>
      <c r="D337" s="439">
        <v>750</v>
      </c>
      <c r="E337" s="440" t="s">
        <v>43</v>
      </c>
      <c r="F337" s="443">
        <v>4.95</v>
      </c>
      <c r="G337" s="441">
        <f t="shared" si="62"/>
        <v>6.6</v>
      </c>
      <c r="H337" s="442" t="s">
        <v>42</v>
      </c>
      <c r="I337" s="380"/>
      <c r="J337" s="501">
        <f t="shared" si="63"/>
        <v>0</v>
      </c>
      <c r="L337" s="68"/>
    </row>
    <row r="338" spans="1:12" ht="29" customHeight="1">
      <c r="A338" s="973"/>
      <c r="B338" s="251" t="s">
        <v>149</v>
      </c>
      <c r="C338" s="205"/>
      <c r="D338" s="217">
        <v>750</v>
      </c>
      <c r="E338" s="569" t="s">
        <v>43</v>
      </c>
      <c r="F338" s="214">
        <v>5.25</v>
      </c>
      <c r="G338" s="154">
        <f t="shared" si="62"/>
        <v>7</v>
      </c>
      <c r="H338" s="223" t="s">
        <v>42</v>
      </c>
      <c r="I338" s="201"/>
      <c r="J338" s="248">
        <f t="shared" si="63"/>
        <v>0</v>
      </c>
      <c r="L338" s="68"/>
    </row>
    <row r="339" spans="1:12" ht="29" customHeight="1">
      <c r="A339" s="973"/>
      <c r="B339" s="251" t="s">
        <v>150</v>
      </c>
      <c r="C339" s="205"/>
      <c r="D339" s="217">
        <v>750</v>
      </c>
      <c r="E339" s="569" t="s">
        <v>43</v>
      </c>
      <c r="F339" s="214">
        <v>5.5</v>
      </c>
      <c r="G339" s="154">
        <f t="shared" si="62"/>
        <v>7.333333333333333</v>
      </c>
      <c r="H339" s="223" t="s">
        <v>42</v>
      </c>
      <c r="I339" s="201"/>
      <c r="J339" s="248">
        <f t="shared" si="63"/>
        <v>0</v>
      </c>
      <c r="L339" s="68"/>
    </row>
    <row r="340" spans="1:12" ht="29" hidden="1" customHeight="1">
      <c r="A340" s="973"/>
      <c r="B340" s="251" t="s">
        <v>158</v>
      </c>
      <c r="C340" s="205"/>
      <c r="D340" s="217">
        <v>750</v>
      </c>
      <c r="E340" s="569" t="s">
        <v>43</v>
      </c>
      <c r="F340" s="214">
        <v>5.25</v>
      </c>
      <c r="G340" s="154">
        <f>F340/D340*1000</f>
        <v>7</v>
      </c>
      <c r="H340" s="223" t="s">
        <v>42</v>
      </c>
      <c r="I340" s="201"/>
      <c r="J340" s="248">
        <f t="shared" ref="J340:J371" si="64">F340*I340</f>
        <v>0</v>
      </c>
      <c r="L340" s="68"/>
    </row>
    <row r="341" spans="1:12" ht="29" hidden="1" customHeight="1">
      <c r="A341" s="973"/>
      <c r="B341" s="251" t="s">
        <v>132</v>
      </c>
      <c r="C341" s="205"/>
      <c r="D341" s="217">
        <v>330</v>
      </c>
      <c r="E341" s="569" t="s">
        <v>43</v>
      </c>
      <c r="F341" s="214">
        <v>3.2</v>
      </c>
      <c r="G341" s="154">
        <f>F341/D341*1000</f>
        <v>9.6969696969696972</v>
      </c>
      <c r="H341" s="223" t="s">
        <v>42</v>
      </c>
      <c r="I341" s="201"/>
      <c r="J341" s="248">
        <f t="shared" si="64"/>
        <v>0</v>
      </c>
      <c r="L341" s="68"/>
    </row>
    <row r="342" spans="1:12" ht="29" hidden="1" customHeight="1">
      <c r="A342" s="973"/>
      <c r="B342" s="251" t="s">
        <v>133</v>
      </c>
      <c r="C342" s="205"/>
      <c r="D342" s="217">
        <v>330</v>
      </c>
      <c r="E342" s="569" t="s">
        <v>43</v>
      </c>
      <c r="F342" s="214">
        <v>3.2</v>
      </c>
      <c r="G342" s="154">
        <f t="shared" ref="G342:G348" si="65">F342/D342*1000</f>
        <v>9.6969696969696972</v>
      </c>
      <c r="H342" s="223" t="s">
        <v>42</v>
      </c>
      <c r="I342" s="201"/>
      <c r="J342" s="248">
        <f t="shared" si="64"/>
        <v>0</v>
      </c>
      <c r="L342" s="68"/>
    </row>
    <row r="343" spans="1:12" ht="29" hidden="1" customHeight="1">
      <c r="A343" s="973"/>
      <c r="B343" s="445" t="s">
        <v>374</v>
      </c>
      <c r="C343" s="395"/>
      <c r="D343" s="388">
        <v>750</v>
      </c>
      <c r="E343" s="782" t="s">
        <v>43</v>
      </c>
      <c r="F343" s="390">
        <v>6.4</v>
      </c>
      <c r="G343" s="391">
        <f t="shared" si="65"/>
        <v>8.5333333333333332</v>
      </c>
      <c r="H343" s="392" t="s">
        <v>42</v>
      </c>
      <c r="I343" s="393"/>
      <c r="J343" s="396">
        <f t="shared" si="64"/>
        <v>0</v>
      </c>
      <c r="L343" s="68"/>
    </row>
    <row r="344" spans="1:12" ht="29" customHeight="1">
      <c r="A344" s="973"/>
      <c r="B344" s="504" t="s">
        <v>285</v>
      </c>
      <c r="C344" s="300"/>
      <c r="D344" s="301">
        <v>330</v>
      </c>
      <c r="E344" s="302" t="s">
        <v>43</v>
      </c>
      <c r="F344" s="696">
        <v>2.4500000000000002</v>
      </c>
      <c r="G344" s="303">
        <f t="shared" si="65"/>
        <v>7.4242424242424256</v>
      </c>
      <c r="H344" s="304" t="s">
        <v>42</v>
      </c>
      <c r="I344" s="277"/>
      <c r="J344" s="585">
        <f t="shared" si="64"/>
        <v>0</v>
      </c>
      <c r="L344" s="68"/>
    </row>
    <row r="345" spans="1:12" ht="29" customHeight="1">
      <c r="A345" s="973"/>
      <c r="B345" s="504" t="s">
        <v>286</v>
      </c>
      <c r="C345" s="300"/>
      <c r="D345" s="301">
        <v>330</v>
      </c>
      <c r="E345" s="302" t="s">
        <v>43</v>
      </c>
      <c r="F345" s="696">
        <v>2.5499999999999998</v>
      </c>
      <c r="G345" s="303">
        <f t="shared" si="65"/>
        <v>7.7272727272727266</v>
      </c>
      <c r="H345" s="304" t="s">
        <v>42</v>
      </c>
      <c r="I345" s="277"/>
      <c r="J345" s="585">
        <f t="shared" si="64"/>
        <v>0</v>
      </c>
      <c r="L345" s="68"/>
    </row>
    <row r="346" spans="1:12" ht="29" customHeight="1">
      <c r="A346" s="973"/>
      <c r="B346" s="251" t="s">
        <v>142</v>
      </c>
      <c r="C346" s="205"/>
      <c r="D346" s="217">
        <v>750</v>
      </c>
      <c r="E346" s="569" t="s">
        <v>43</v>
      </c>
      <c r="F346" s="214">
        <v>4.5</v>
      </c>
      <c r="G346" s="154">
        <f t="shared" si="65"/>
        <v>6</v>
      </c>
      <c r="H346" s="223" t="s">
        <v>42</v>
      </c>
      <c r="I346" s="201"/>
      <c r="J346" s="248">
        <f t="shared" si="64"/>
        <v>0</v>
      </c>
      <c r="L346" s="68"/>
    </row>
    <row r="347" spans="1:12" ht="29" customHeight="1">
      <c r="A347" s="973"/>
      <c r="B347" s="251" t="s">
        <v>143</v>
      </c>
      <c r="C347" s="205"/>
      <c r="D347" s="217">
        <v>750</v>
      </c>
      <c r="E347" s="569" t="s">
        <v>43</v>
      </c>
      <c r="F347" s="214">
        <v>5.5</v>
      </c>
      <c r="G347" s="154">
        <f t="shared" si="65"/>
        <v>7.333333333333333</v>
      </c>
      <c r="H347" s="223" t="s">
        <v>42</v>
      </c>
      <c r="I347" s="201"/>
      <c r="J347" s="248">
        <f t="shared" si="64"/>
        <v>0</v>
      </c>
      <c r="L347" s="68"/>
    </row>
    <row r="348" spans="1:12" ht="29" customHeight="1">
      <c r="A348" s="973"/>
      <c r="B348" s="485" t="s">
        <v>163</v>
      </c>
      <c r="C348" s="272"/>
      <c r="D348" s="273">
        <v>750</v>
      </c>
      <c r="E348" s="274" t="s">
        <v>43</v>
      </c>
      <c r="F348" s="278">
        <v>4.95</v>
      </c>
      <c r="G348" s="275">
        <f t="shared" si="65"/>
        <v>6.6</v>
      </c>
      <c r="H348" s="276" t="s">
        <v>42</v>
      </c>
      <c r="I348" s="277"/>
      <c r="J348" s="587">
        <f t="shared" si="64"/>
        <v>0</v>
      </c>
      <c r="L348" s="68"/>
    </row>
    <row r="349" spans="1:12" ht="29" customHeight="1">
      <c r="A349" s="973"/>
      <c r="B349" s="444" t="s">
        <v>194</v>
      </c>
      <c r="C349" s="368"/>
      <c r="D349" s="217">
        <v>750</v>
      </c>
      <c r="E349" s="569" t="s">
        <v>43</v>
      </c>
      <c r="F349" s="214">
        <v>9.5</v>
      </c>
      <c r="G349" s="154">
        <f>F349/D349*1000</f>
        <v>12.666666666666666</v>
      </c>
      <c r="H349" s="223" t="s">
        <v>42</v>
      </c>
      <c r="I349" s="201"/>
      <c r="J349" s="248">
        <f t="shared" si="64"/>
        <v>0</v>
      </c>
      <c r="L349" s="69"/>
    </row>
    <row r="350" spans="1:12" ht="29" customHeight="1">
      <c r="A350" s="973"/>
      <c r="B350" s="1242" t="s">
        <v>333</v>
      </c>
      <c r="C350" s="1243"/>
      <c r="D350" s="217">
        <v>750</v>
      </c>
      <c r="E350" s="706" t="s">
        <v>43</v>
      </c>
      <c r="F350" s="214">
        <v>15.5</v>
      </c>
      <c r="G350" s="154">
        <f>F350/D350*1000</f>
        <v>20.666666666666668</v>
      </c>
      <c r="H350" s="223" t="s">
        <v>42</v>
      </c>
      <c r="I350" s="201"/>
      <c r="J350" s="248">
        <f t="shared" si="64"/>
        <v>0</v>
      </c>
      <c r="L350" s="69"/>
    </row>
    <row r="351" spans="1:12" ht="29" customHeight="1">
      <c r="A351" s="973"/>
      <c r="B351" s="737" t="s">
        <v>195</v>
      </c>
      <c r="C351" s="934"/>
      <c r="D351" s="217">
        <v>4.5</v>
      </c>
      <c r="E351" s="569" t="s">
        <v>54</v>
      </c>
      <c r="F351" s="214">
        <v>54</v>
      </c>
      <c r="G351" s="154">
        <f>F351/D351</f>
        <v>12</v>
      </c>
      <c r="H351" s="223" t="s">
        <v>42</v>
      </c>
      <c r="I351" s="201"/>
      <c r="J351" s="248">
        <f t="shared" si="64"/>
        <v>0</v>
      </c>
      <c r="L351" s="69"/>
    </row>
    <row r="352" spans="1:12" ht="29" customHeight="1">
      <c r="A352" s="973"/>
      <c r="B352" s="444" t="s">
        <v>242</v>
      </c>
      <c r="C352" s="368"/>
      <c r="D352" s="369">
        <v>750</v>
      </c>
      <c r="E352" s="370" t="s">
        <v>43</v>
      </c>
      <c r="F352" s="214">
        <v>12.9</v>
      </c>
      <c r="G352" s="61">
        <f>F352/D352*1000</f>
        <v>17.2</v>
      </c>
      <c r="H352" s="226" t="s">
        <v>42</v>
      </c>
      <c r="I352" s="380"/>
      <c r="J352" s="371">
        <f t="shared" si="64"/>
        <v>0</v>
      </c>
      <c r="L352" s="69"/>
    </row>
    <row r="353" spans="1:12" ht="29" customHeight="1">
      <c r="A353" s="973"/>
      <c r="B353" s="444" t="s">
        <v>243</v>
      </c>
      <c r="C353" s="368"/>
      <c r="D353" s="369">
        <v>750</v>
      </c>
      <c r="E353" s="370" t="s">
        <v>43</v>
      </c>
      <c r="F353" s="214">
        <v>11.9</v>
      </c>
      <c r="G353" s="61">
        <f>F353/D353*1000</f>
        <v>15.866666666666667</v>
      </c>
      <c r="H353" s="226" t="s">
        <v>42</v>
      </c>
      <c r="I353" s="380"/>
      <c r="J353" s="371">
        <f t="shared" si="64"/>
        <v>0</v>
      </c>
      <c r="L353" s="69"/>
    </row>
    <row r="354" spans="1:12" ht="29" customHeight="1">
      <c r="A354" s="973"/>
      <c r="B354" s="251" t="s">
        <v>72</v>
      </c>
      <c r="C354" s="205"/>
      <c r="D354" s="217">
        <v>750</v>
      </c>
      <c r="E354" s="569" t="s">
        <v>43</v>
      </c>
      <c r="F354" s="214">
        <v>24.4</v>
      </c>
      <c r="G354" s="154">
        <f t="shared" ref="G354:G364" si="66">F354/D354*1000</f>
        <v>32.533333333333331</v>
      </c>
      <c r="H354" s="223" t="s">
        <v>42</v>
      </c>
      <c r="I354" s="201"/>
      <c r="J354" s="248">
        <f t="shared" si="64"/>
        <v>0</v>
      </c>
      <c r="L354" s="68"/>
    </row>
    <row r="355" spans="1:12" ht="29" customHeight="1">
      <c r="A355" s="973"/>
      <c r="B355" s="251" t="s">
        <v>73</v>
      </c>
      <c r="C355" s="205"/>
      <c r="D355" s="217">
        <v>750</v>
      </c>
      <c r="E355" s="569" t="s">
        <v>43</v>
      </c>
      <c r="F355" s="214">
        <v>27.3</v>
      </c>
      <c r="G355" s="154">
        <f t="shared" si="66"/>
        <v>36.4</v>
      </c>
      <c r="H355" s="223" t="s">
        <v>42</v>
      </c>
      <c r="I355" s="201"/>
      <c r="J355" s="248">
        <f t="shared" si="64"/>
        <v>0</v>
      </c>
      <c r="L355" s="68"/>
    </row>
    <row r="356" spans="1:12" ht="29" customHeight="1">
      <c r="A356" s="973"/>
      <c r="B356" s="430" t="s">
        <v>74</v>
      </c>
      <c r="C356" s="431"/>
      <c r="D356" s="360">
        <v>750</v>
      </c>
      <c r="E356" s="361" t="s">
        <v>43</v>
      </c>
      <c r="F356" s="573">
        <v>27.3</v>
      </c>
      <c r="G356" s="363">
        <f t="shared" si="66"/>
        <v>36.4</v>
      </c>
      <c r="H356" s="364" t="s">
        <v>42</v>
      </c>
      <c r="I356" s="365"/>
      <c r="J356" s="366">
        <f t="shared" si="64"/>
        <v>0</v>
      </c>
      <c r="L356" s="68"/>
    </row>
    <row r="357" spans="1:12" ht="29" customHeight="1">
      <c r="A357" s="973"/>
      <c r="B357" s="1244" t="s">
        <v>307</v>
      </c>
      <c r="C357" s="1245"/>
      <c r="D357" s="687">
        <v>700</v>
      </c>
      <c r="E357" s="688" t="s">
        <v>43</v>
      </c>
      <c r="F357" s="697">
        <v>32.4</v>
      </c>
      <c r="G357" s="689">
        <f t="shared" si="66"/>
        <v>46.285714285714285</v>
      </c>
      <c r="H357" s="690" t="s">
        <v>42</v>
      </c>
      <c r="I357" s="695"/>
      <c r="J357" s="691">
        <f t="shared" si="64"/>
        <v>0</v>
      </c>
      <c r="L357" s="69"/>
    </row>
    <row r="358" spans="1:12" ht="29" hidden="1" customHeight="1">
      <c r="A358" s="973"/>
      <c r="B358" s="1144" t="s">
        <v>308</v>
      </c>
      <c r="C358" s="1145"/>
      <c r="D358" s="496">
        <v>700</v>
      </c>
      <c r="E358" s="859" t="s">
        <v>43</v>
      </c>
      <c r="F358" s="497">
        <v>32.4</v>
      </c>
      <c r="G358" s="498">
        <f>F358/D358*1000</f>
        <v>46.285714285714285</v>
      </c>
      <c r="H358" s="499" t="s">
        <v>42</v>
      </c>
      <c r="I358" s="500"/>
      <c r="J358" s="616">
        <f t="shared" si="64"/>
        <v>0</v>
      </c>
      <c r="L358" s="69"/>
    </row>
    <row r="359" spans="1:12" ht="29" customHeight="1" thickBot="1">
      <c r="A359" s="973"/>
      <c r="B359" s="1232" t="s">
        <v>309</v>
      </c>
      <c r="C359" s="1233"/>
      <c r="D359" s="687">
        <v>700</v>
      </c>
      <c r="E359" s="688" t="s">
        <v>43</v>
      </c>
      <c r="F359" s="697">
        <v>32.4</v>
      </c>
      <c r="G359" s="689">
        <f>F359/D359*1000</f>
        <v>46.285714285714285</v>
      </c>
      <c r="H359" s="690" t="s">
        <v>42</v>
      </c>
      <c r="I359" s="695"/>
      <c r="J359" s="691">
        <f t="shared" si="64"/>
        <v>0</v>
      </c>
      <c r="L359" s="69"/>
    </row>
    <row r="360" spans="1:12" ht="29" hidden="1" customHeight="1" thickBot="1">
      <c r="A360" s="974"/>
      <c r="B360" s="1234" t="s">
        <v>310</v>
      </c>
      <c r="C360" s="1235"/>
      <c r="D360" s="496">
        <v>700</v>
      </c>
      <c r="E360" s="859" t="s">
        <v>43</v>
      </c>
      <c r="F360" s="497">
        <v>32.4</v>
      </c>
      <c r="G360" s="498">
        <f t="shared" si="66"/>
        <v>46.285714285714285</v>
      </c>
      <c r="H360" s="499" t="s">
        <v>42</v>
      </c>
      <c r="I360" s="500"/>
      <c r="J360" s="616">
        <f t="shared" si="64"/>
        <v>0</v>
      </c>
      <c r="L360" s="69"/>
    </row>
    <row r="361" spans="1:12" ht="29" hidden="1" customHeight="1">
      <c r="A361" s="975" t="s">
        <v>306</v>
      </c>
      <c r="B361" s="1205" t="s">
        <v>34</v>
      </c>
      <c r="C361" s="709" t="s">
        <v>239</v>
      </c>
      <c r="D361" s="496">
        <v>120</v>
      </c>
      <c r="E361" s="859" t="s">
        <v>11</v>
      </c>
      <c r="F361" s="497">
        <v>7.5</v>
      </c>
      <c r="G361" s="498">
        <f t="shared" si="66"/>
        <v>62.5</v>
      </c>
      <c r="H361" s="499" t="s">
        <v>12</v>
      </c>
      <c r="I361" s="500"/>
      <c r="J361" s="616">
        <f t="shared" si="64"/>
        <v>0</v>
      </c>
      <c r="L361" s="69"/>
    </row>
    <row r="362" spans="1:12" ht="29" hidden="1" customHeight="1">
      <c r="A362" s="976"/>
      <c r="B362" s="1206"/>
      <c r="C362" s="709" t="s">
        <v>240</v>
      </c>
      <c r="D362" s="496">
        <v>120</v>
      </c>
      <c r="E362" s="859" t="s">
        <v>11</v>
      </c>
      <c r="F362" s="497">
        <v>7.5</v>
      </c>
      <c r="G362" s="498">
        <f t="shared" si="66"/>
        <v>62.5</v>
      </c>
      <c r="H362" s="499" t="s">
        <v>12</v>
      </c>
      <c r="I362" s="500"/>
      <c r="J362" s="616">
        <f t="shared" si="64"/>
        <v>0</v>
      </c>
      <c r="L362" s="69"/>
    </row>
    <row r="363" spans="1:12" ht="29" hidden="1" customHeight="1">
      <c r="A363" s="976"/>
      <c r="B363" s="1206"/>
      <c r="C363" s="709" t="s">
        <v>304</v>
      </c>
      <c r="D363" s="496">
        <v>120</v>
      </c>
      <c r="E363" s="859" t="s">
        <v>11</v>
      </c>
      <c r="F363" s="497">
        <v>7.5</v>
      </c>
      <c r="G363" s="498">
        <f>F363/D363*1000</f>
        <v>62.5</v>
      </c>
      <c r="H363" s="499" t="s">
        <v>12</v>
      </c>
      <c r="I363" s="500"/>
      <c r="J363" s="616">
        <f t="shared" si="64"/>
        <v>0</v>
      </c>
      <c r="L363" s="69"/>
    </row>
    <row r="364" spans="1:12" ht="29" hidden="1" customHeight="1" thickBot="1">
      <c r="A364" s="977"/>
      <c r="B364" s="1206"/>
      <c r="C364" s="941" t="s">
        <v>247</v>
      </c>
      <c r="D364" s="942">
        <v>120</v>
      </c>
      <c r="E364" s="943" t="s">
        <v>11</v>
      </c>
      <c r="F364" s="944">
        <v>7.5</v>
      </c>
      <c r="G364" s="945">
        <f t="shared" si="66"/>
        <v>62.5</v>
      </c>
      <c r="H364" s="946" t="s">
        <v>12</v>
      </c>
      <c r="I364" s="947"/>
      <c r="J364" s="948">
        <f t="shared" si="64"/>
        <v>0</v>
      </c>
      <c r="L364" s="69"/>
    </row>
    <row r="365" spans="1:12" ht="29" customHeight="1">
      <c r="A365" s="1076" t="s">
        <v>61</v>
      </c>
      <c r="B365" s="754" t="s">
        <v>426</v>
      </c>
      <c r="C365" s="630"/>
      <c r="D365" s="631">
        <v>250</v>
      </c>
      <c r="E365" s="632" t="s">
        <v>11</v>
      </c>
      <c r="F365" s="633">
        <v>4.5999999999999996</v>
      </c>
      <c r="G365" s="634">
        <f>F365/D365*1000</f>
        <v>18.399999999999999</v>
      </c>
      <c r="H365" s="635" t="s">
        <v>12</v>
      </c>
      <c r="I365" s="636"/>
      <c r="J365" s="637">
        <f t="shared" si="64"/>
        <v>0</v>
      </c>
    </row>
    <row r="366" spans="1:12" ht="29" customHeight="1">
      <c r="A366" s="1077"/>
      <c r="B366" s="723" t="s">
        <v>427</v>
      </c>
      <c r="C366" s="395"/>
      <c r="D366" s="388">
        <v>250</v>
      </c>
      <c r="E366" s="852" t="s">
        <v>11</v>
      </c>
      <c r="F366" s="390">
        <v>5.4</v>
      </c>
      <c r="G366" s="391">
        <f t="shared" ref="G366:G372" si="67">F366/D366*1000</f>
        <v>21.6</v>
      </c>
      <c r="H366" s="392" t="s">
        <v>12</v>
      </c>
      <c r="I366" s="393"/>
      <c r="J366" s="396">
        <f t="shared" si="64"/>
        <v>0</v>
      </c>
    </row>
    <row r="367" spans="1:12" ht="29" customHeight="1">
      <c r="A367" s="1077"/>
      <c r="B367" s="723" t="s">
        <v>428</v>
      </c>
      <c r="C367" s="395"/>
      <c r="D367" s="388">
        <v>250</v>
      </c>
      <c r="E367" s="852" t="s">
        <v>11</v>
      </c>
      <c r="F367" s="390">
        <v>7.6</v>
      </c>
      <c r="G367" s="391">
        <f t="shared" si="67"/>
        <v>30.4</v>
      </c>
      <c r="H367" s="392" t="s">
        <v>12</v>
      </c>
      <c r="I367" s="393"/>
      <c r="J367" s="396">
        <f t="shared" si="64"/>
        <v>0</v>
      </c>
    </row>
    <row r="368" spans="1:12" ht="29" customHeight="1">
      <c r="A368" s="1077"/>
      <c r="B368" s="950" t="s">
        <v>62</v>
      </c>
      <c r="C368" s="205"/>
      <c r="D368" s="217">
        <v>250</v>
      </c>
      <c r="E368" s="864" t="s">
        <v>11</v>
      </c>
      <c r="F368" s="214">
        <v>4.9000000000000004</v>
      </c>
      <c r="G368" s="154">
        <f t="shared" si="67"/>
        <v>19.600000000000001</v>
      </c>
      <c r="H368" s="223" t="s">
        <v>12</v>
      </c>
      <c r="I368" s="201"/>
      <c r="J368" s="248">
        <f t="shared" si="64"/>
        <v>0</v>
      </c>
    </row>
    <row r="369" spans="1:10" ht="29" customHeight="1">
      <c r="A369" s="1077"/>
      <c r="B369" s="950" t="s">
        <v>170</v>
      </c>
      <c r="C369" s="205"/>
      <c r="D369" s="217">
        <v>250</v>
      </c>
      <c r="E369" s="864" t="s">
        <v>11</v>
      </c>
      <c r="F369" s="214">
        <v>7.2</v>
      </c>
      <c r="G369" s="154">
        <f t="shared" si="67"/>
        <v>28.8</v>
      </c>
      <c r="H369" s="223" t="s">
        <v>12</v>
      </c>
      <c r="I369" s="201"/>
      <c r="J369" s="248">
        <f t="shared" si="64"/>
        <v>0</v>
      </c>
    </row>
    <row r="370" spans="1:10" ht="29" customHeight="1">
      <c r="A370" s="1077"/>
      <c r="B370" s="950" t="s">
        <v>449</v>
      </c>
      <c r="C370" s="205"/>
      <c r="D370" s="217">
        <v>250</v>
      </c>
      <c r="E370" s="866" t="s">
        <v>11</v>
      </c>
      <c r="F370" s="214">
        <v>7.2</v>
      </c>
      <c r="G370" s="154">
        <f>F370/D370*1000</f>
        <v>28.8</v>
      </c>
      <c r="H370" s="223" t="s">
        <v>12</v>
      </c>
      <c r="I370" s="201"/>
      <c r="J370" s="248">
        <f t="shared" si="64"/>
        <v>0</v>
      </c>
    </row>
    <row r="371" spans="1:10" ht="29" customHeight="1">
      <c r="A371" s="1077"/>
      <c r="B371" s="950" t="s">
        <v>63</v>
      </c>
      <c r="C371" s="205"/>
      <c r="D371" s="217">
        <v>250</v>
      </c>
      <c r="E371" s="864" t="s">
        <v>11</v>
      </c>
      <c r="F371" s="214">
        <v>4.5999999999999996</v>
      </c>
      <c r="G371" s="154">
        <f t="shared" si="67"/>
        <v>18.399999999999999</v>
      </c>
      <c r="H371" s="223" t="s">
        <v>12</v>
      </c>
      <c r="I371" s="201"/>
      <c r="J371" s="248">
        <f t="shared" si="64"/>
        <v>0</v>
      </c>
    </row>
    <row r="372" spans="1:10" ht="29" customHeight="1">
      <c r="A372" s="1077"/>
      <c r="B372" s="950" t="s">
        <v>64</v>
      </c>
      <c r="C372" s="205"/>
      <c r="D372" s="217">
        <v>250</v>
      </c>
      <c r="E372" s="864" t="s">
        <v>11</v>
      </c>
      <c r="F372" s="214">
        <v>5.4</v>
      </c>
      <c r="G372" s="154">
        <f t="shared" si="67"/>
        <v>21.6</v>
      </c>
      <c r="H372" s="223" t="s">
        <v>12</v>
      </c>
      <c r="I372" s="201"/>
      <c r="J372" s="248">
        <f t="shared" ref="J372:J395" si="68">F372*I372</f>
        <v>0</v>
      </c>
    </row>
    <row r="373" spans="1:10" ht="29" customHeight="1">
      <c r="A373" s="1077"/>
      <c r="B373" s="950" t="s">
        <v>65</v>
      </c>
      <c r="C373" s="205"/>
      <c r="D373" s="544">
        <v>250</v>
      </c>
      <c r="E373" s="864" t="s">
        <v>11</v>
      </c>
      <c r="F373" s="214">
        <v>7.6</v>
      </c>
      <c r="G373" s="154">
        <f t="shared" ref="G373:G398" si="69">F373/D373*1000</f>
        <v>30.4</v>
      </c>
      <c r="H373" s="223" t="s">
        <v>12</v>
      </c>
      <c r="I373" s="216"/>
      <c r="J373" s="248">
        <f t="shared" si="68"/>
        <v>0</v>
      </c>
    </row>
    <row r="374" spans="1:10" ht="29" customHeight="1">
      <c r="A374" s="1077"/>
      <c r="B374" s="950" t="s">
        <v>66</v>
      </c>
      <c r="C374" s="205"/>
      <c r="D374" s="217">
        <v>250</v>
      </c>
      <c r="E374" s="864" t="s">
        <v>11</v>
      </c>
      <c r="F374" s="214">
        <v>4.9000000000000004</v>
      </c>
      <c r="G374" s="154">
        <f t="shared" si="69"/>
        <v>19.600000000000001</v>
      </c>
      <c r="H374" s="223" t="s">
        <v>12</v>
      </c>
      <c r="I374" s="201"/>
      <c r="J374" s="248">
        <f t="shared" si="68"/>
        <v>0</v>
      </c>
    </row>
    <row r="375" spans="1:10" ht="29" customHeight="1">
      <c r="A375" s="1077"/>
      <c r="B375" s="723" t="s">
        <v>429</v>
      </c>
      <c r="C375" s="395"/>
      <c r="D375" s="388">
        <v>250</v>
      </c>
      <c r="E375" s="852" t="s">
        <v>11</v>
      </c>
      <c r="F375" s="390">
        <v>7.2</v>
      </c>
      <c r="G375" s="391">
        <f t="shared" si="69"/>
        <v>28.8</v>
      </c>
      <c r="H375" s="392" t="s">
        <v>12</v>
      </c>
      <c r="I375" s="393"/>
      <c r="J375" s="396">
        <f t="shared" si="68"/>
        <v>0</v>
      </c>
    </row>
    <row r="376" spans="1:10" ht="29" customHeight="1">
      <c r="A376" s="1077"/>
      <c r="B376" s="950" t="s">
        <v>199</v>
      </c>
      <c r="C376" s="205"/>
      <c r="D376" s="217">
        <v>250</v>
      </c>
      <c r="E376" s="864" t="s">
        <v>11</v>
      </c>
      <c r="F376" s="214">
        <v>7.2</v>
      </c>
      <c r="G376" s="154">
        <f t="shared" si="69"/>
        <v>28.8</v>
      </c>
      <c r="H376" s="223" t="s">
        <v>12</v>
      </c>
      <c r="I376" s="201"/>
      <c r="J376" s="248">
        <f t="shared" si="68"/>
        <v>0</v>
      </c>
    </row>
    <row r="377" spans="1:10" ht="29" customHeight="1" thickBot="1">
      <c r="A377" s="1077"/>
      <c r="B377" s="951" t="s">
        <v>67</v>
      </c>
      <c r="C377" s="628"/>
      <c r="D377" s="233">
        <v>250</v>
      </c>
      <c r="E377" s="234" t="s">
        <v>11</v>
      </c>
      <c r="F377" s="621">
        <v>6.3</v>
      </c>
      <c r="G377" s="155">
        <f t="shared" si="69"/>
        <v>25.2</v>
      </c>
      <c r="H377" s="237" t="s">
        <v>12</v>
      </c>
      <c r="I377" s="239"/>
      <c r="J377" s="250">
        <f t="shared" si="68"/>
        <v>0</v>
      </c>
    </row>
    <row r="378" spans="1:10" ht="29" hidden="1" customHeight="1">
      <c r="A378" s="1078"/>
      <c r="B378" s="862" t="s">
        <v>34</v>
      </c>
      <c r="C378" s="949" t="s">
        <v>354</v>
      </c>
      <c r="D378" s="789">
        <v>100</v>
      </c>
      <c r="E378" s="790" t="s">
        <v>11</v>
      </c>
      <c r="F378" s="791">
        <v>9.9</v>
      </c>
      <c r="G378" s="775">
        <f t="shared" si="69"/>
        <v>99</v>
      </c>
      <c r="H378" s="792" t="s">
        <v>12</v>
      </c>
      <c r="I378" s="793"/>
      <c r="J378" s="794">
        <f t="shared" si="68"/>
        <v>0</v>
      </c>
    </row>
    <row r="379" spans="1:10" ht="29" hidden="1" customHeight="1">
      <c r="A379" s="1078"/>
      <c r="B379" s="394" t="s">
        <v>356</v>
      </c>
      <c r="C379" s="395"/>
      <c r="D379" s="388">
        <v>80</v>
      </c>
      <c r="E379" s="389" t="s">
        <v>11</v>
      </c>
      <c r="F379" s="390">
        <v>9.9</v>
      </c>
      <c r="G379" s="391">
        <f t="shared" si="69"/>
        <v>123.75</v>
      </c>
      <c r="H379" s="392" t="s">
        <v>12</v>
      </c>
      <c r="I379" s="393"/>
      <c r="J379" s="396">
        <f t="shared" si="68"/>
        <v>0</v>
      </c>
    </row>
    <row r="380" spans="1:10" ht="29" hidden="1" customHeight="1">
      <c r="A380" s="1078"/>
      <c r="B380" s="700" t="s">
        <v>34</v>
      </c>
      <c r="C380" s="699" t="s">
        <v>355</v>
      </c>
      <c r="D380" s="388">
        <v>100</v>
      </c>
      <c r="E380" s="389" t="s">
        <v>11</v>
      </c>
      <c r="F380" s="390">
        <v>9.9</v>
      </c>
      <c r="G380" s="391">
        <f t="shared" si="69"/>
        <v>99</v>
      </c>
      <c r="H380" s="392" t="s">
        <v>12</v>
      </c>
      <c r="I380" s="393"/>
      <c r="J380" s="396">
        <f t="shared" si="68"/>
        <v>0</v>
      </c>
    </row>
    <row r="381" spans="1:10" ht="29" hidden="1" customHeight="1">
      <c r="A381" s="1078"/>
      <c r="B381" s="701" t="s">
        <v>34</v>
      </c>
      <c r="C381" s="484" t="s">
        <v>311</v>
      </c>
      <c r="D381" s="217">
        <v>80</v>
      </c>
      <c r="E381" s="698" t="s">
        <v>11</v>
      </c>
      <c r="F381" s="214">
        <v>9.9</v>
      </c>
      <c r="G381" s="154">
        <f t="shared" si="69"/>
        <v>123.75</v>
      </c>
      <c r="H381" s="223" t="s">
        <v>12</v>
      </c>
      <c r="I381" s="201"/>
      <c r="J381" s="248">
        <f t="shared" si="68"/>
        <v>0</v>
      </c>
    </row>
    <row r="382" spans="1:10" ht="29" hidden="1" customHeight="1">
      <c r="A382" s="1078"/>
      <c r="B382" s="394" t="s">
        <v>386</v>
      </c>
      <c r="C382" s="395"/>
      <c r="D382" s="388">
        <v>80</v>
      </c>
      <c r="E382" s="782" t="s">
        <v>11</v>
      </c>
      <c r="F382" s="390">
        <v>9.9</v>
      </c>
      <c r="G382" s="391">
        <f t="shared" si="69"/>
        <v>123.75</v>
      </c>
      <c r="H382" s="392" t="s">
        <v>12</v>
      </c>
      <c r="I382" s="393"/>
      <c r="J382" s="396">
        <f t="shared" si="68"/>
        <v>0</v>
      </c>
    </row>
    <row r="383" spans="1:10" ht="29" hidden="1" customHeight="1">
      <c r="A383" s="1078"/>
      <c r="B383" s="394" t="s">
        <v>387</v>
      </c>
      <c r="C383" s="395"/>
      <c r="D383" s="388">
        <v>80</v>
      </c>
      <c r="E383" s="782" t="s">
        <v>11</v>
      </c>
      <c r="F383" s="390">
        <v>9.9</v>
      </c>
      <c r="G383" s="391">
        <f t="shared" si="69"/>
        <v>123.75</v>
      </c>
      <c r="H383" s="392" t="s">
        <v>12</v>
      </c>
      <c r="I383" s="393"/>
      <c r="J383" s="396">
        <f t="shared" si="68"/>
        <v>0</v>
      </c>
    </row>
    <row r="384" spans="1:10" ht="29" hidden="1" customHeight="1">
      <c r="A384" s="1078"/>
      <c r="B384" s="700" t="s">
        <v>34</v>
      </c>
      <c r="C384" s="484" t="s">
        <v>312</v>
      </c>
      <c r="D384" s="217">
        <v>80</v>
      </c>
      <c r="E384" s="698" t="s">
        <v>11</v>
      </c>
      <c r="F384" s="214">
        <v>9.9</v>
      </c>
      <c r="G384" s="154">
        <f t="shared" si="69"/>
        <v>123.75</v>
      </c>
      <c r="H384" s="223" t="s">
        <v>12</v>
      </c>
      <c r="I384" s="201"/>
      <c r="J384" s="248">
        <f t="shared" si="68"/>
        <v>0</v>
      </c>
    </row>
    <row r="385" spans="1:10" ht="29" hidden="1" customHeight="1">
      <c r="A385" s="1078"/>
      <c r="B385" s="701" t="s">
        <v>34</v>
      </c>
      <c r="C385" s="484" t="s">
        <v>313</v>
      </c>
      <c r="D385" s="217">
        <v>80</v>
      </c>
      <c r="E385" s="698" t="s">
        <v>11</v>
      </c>
      <c r="F385" s="214">
        <v>9.9</v>
      </c>
      <c r="G385" s="154">
        <f t="shared" si="69"/>
        <v>123.75</v>
      </c>
      <c r="H385" s="223" t="s">
        <v>12</v>
      </c>
      <c r="I385" s="201"/>
      <c r="J385" s="248">
        <f t="shared" si="68"/>
        <v>0</v>
      </c>
    </row>
    <row r="386" spans="1:10" ht="29" hidden="1" customHeight="1">
      <c r="A386" s="1078"/>
      <c r="B386" s="215" t="s">
        <v>125</v>
      </c>
      <c r="C386" s="205"/>
      <c r="D386" s="217">
        <v>50</v>
      </c>
      <c r="E386" s="569" t="s">
        <v>11</v>
      </c>
      <c r="F386" s="214">
        <v>7.9</v>
      </c>
      <c r="G386" s="154">
        <f t="shared" si="69"/>
        <v>158</v>
      </c>
      <c r="H386" s="223" t="s">
        <v>12</v>
      </c>
      <c r="I386" s="201"/>
      <c r="J386" s="248">
        <f t="shared" si="68"/>
        <v>0</v>
      </c>
    </row>
    <row r="387" spans="1:10" ht="29" hidden="1" customHeight="1">
      <c r="A387" s="1078"/>
      <c r="B387" s="394" t="s">
        <v>353</v>
      </c>
      <c r="C387" s="395"/>
      <c r="D387" s="388">
        <v>80</v>
      </c>
      <c r="E387" s="389" t="s">
        <v>11</v>
      </c>
      <c r="F387" s="390">
        <v>9.9</v>
      </c>
      <c r="G387" s="391">
        <f t="shared" si="69"/>
        <v>123.75</v>
      </c>
      <c r="H387" s="392" t="s">
        <v>12</v>
      </c>
      <c r="I387" s="393"/>
      <c r="J387" s="396">
        <f t="shared" si="68"/>
        <v>0</v>
      </c>
    </row>
    <row r="388" spans="1:10" ht="29" hidden="1" customHeight="1" thickBot="1">
      <c r="A388" s="1079"/>
      <c r="B388" s="617" t="s">
        <v>200</v>
      </c>
      <c r="C388" s="618"/>
      <c r="D388" s="619">
        <v>80</v>
      </c>
      <c r="E388" s="620" t="s">
        <v>11</v>
      </c>
      <c r="F388" s="621">
        <v>9.9</v>
      </c>
      <c r="G388" s="477">
        <f t="shared" si="69"/>
        <v>123.75</v>
      </c>
      <c r="H388" s="622" t="s">
        <v>12</v>
      </c>
      <c r="I388" s="623"/>
      <c r="J388" s="624">
        <f t="shared" si="68"/>
        <v>0</v>
      </c>
    </row>
    <row r="389" spans="1:10" ht="29" customHeight="1">
      <c r="A389" s="972" t="s">
        <v>99</v>
      </c>
      <c r="B389" s="591" t="s">
        <v>263</v>
      </c>
      <c r="C389" s="592"/>
      <c r="D389" s="593">
        <v>200</v>
      </c>
      <c r="E389" s="594" t="s">
        <v>11</v>
      </c>
      <c r="F389" s="595">
        <v>5.25</v>
      </c>
      <c r="G389" s="596">
        <f t="shared" si="69"/>
        <v>26.25</v>
      </c>
      <c r="H389" s="597" t="s">
        <v>12</v>
      </c>
      <c r="I389" s="598"/>
      <c r="J389" s="599">
        <f t="shared" si="68"/>
        <v>0</v>
      </c>
    </row>
    <row r="390" spans="1:10" ht="29" customHeight="1">
      <c r="A390" s="973"/>
      <c r="B390" s="251" t="s">
        <v>162</v>
      </c>
      <c r="C390" s="205"/>
      <c r="D390" s="217">
        <v>150</v>
      </c>
      <c r="E390" s="569" t="s">
        <v>11</v>
      </c>
      <c r="F390" s="214">
        <v>5.95</v>
      </c>
      <c r="G390" s="154">
        <f t="shared" si="69"/>
        <v>39.666666666666671</v>
      </c>
      <c r="H390" s="223" t="s">
        <v>12</v>
      </c>
      <c r="I390" s="201"/>
      <c r="J390" s="248">
        <f t="shared" si="68"/>
        <v>0</v>
      </c>
    </row>
    <row r="391" spans="1:10" ht="29" customHeight="1">
      <c r="A391" s="973"/>
      <c r="B391" s="424" t="s">
        <v>174</v>
      </c>
      <c r="C391" s="423"/>
      <c r="D391" s="418">
        <v>125</v>
      </c>
      <c r="E391" s="570" t="s">
        <v>11</v>
      </c>
      <c r="F391" s="419">
        <v>5.9</v>
      </c>
      <c r="G391" s="420">
        <f t="shared" si="69"/>
        <v>47.2</v>
      </c>
      <c r="H391" s="421" t="s">
        <v>12</v>
      </c>
      <c r="I391" s="422"/>
      <c r="J391" s="600">
        <f t="shared" si="68"/>
        <v>0</v>
      </c>
    </row>
    <row r="392" spans="1:10" ht="29" customHeight="1">
      <c r="A392" s="973"/>
      <c r="B392" s="940" t="s">
        <v>430</v>
      </c>
      <c r="C392" s="423"/>
      <c r="D392" s="418">
        <v>200</v>
      </c>
      <c r="E392" s="817" t="s">
        <v>11</v>
      </c>
      <c r="F392" s="419">
        <v>9.3000000000000007</v>
      </c>
      <c r="G392" s="420">
        <f t="shared" si="69"/>
        <v>46.500000000000007</v>
      </c>
      <c r="H392" s="421" t="s">
        <v>12</v>
      </c>
      <c r="I392" s="422"/>
      <c r="J392" s="600">
        <f t="shared" si="68"/>
        <v>0</v>
      </c>
    </row>
    <row r="393" spans="1:10" ht="29" customHeight="1">
      <c r="A393" s="973"/>
      <c r="B393" s="417" t="s">
        <v>212</v>
      </c>
      <c r="C393" s="489"/>
      <c r="D393" s="382">
        <v>160</v>
      </c>
      <c r="E393" s="383" t="s">
        <v>11</v>
      </c>
      <c r="F393" s="384">
        <v>6.9</v>
      </c>
      <c r="G393" s="425">
        <f t="shared" si="69"/>
        <v>43.125000000000007</v>
      </c>
      <c r="H393" s="421" t="s">
        <v>12</v>
      </c>
      <c r="I393" s="385"/>
      <c r="J393" s="601">
        <f t="shared" si="68"/>
        <v>0</v>
      </c>
    </row>
    <row r="394" spans="1:10" ht="29" customHeight="1">
      <c r="A394" s="973"/>
      <c r="B394" s="400" t="s">
        <v>213</v>
      </c>
      <c r="C394" s="489"/>
      <c r="D394" s="382">
        <v>240</v>
      </c>
      <c r="E394" s="383" t="s">
        <v>11</v>
      </c>
      <c r="F394" s="384">
        <v>5.6</v>
      </c>
      <c r="G394" s="425">
        <f t="shared" si="69"/>
        <v>23.333333333333332</v>
      </c>
      <c r="H394" s="421" t="s">
        <v>12</v>
      </c>
      <c r="I394" s="385"/>
      <c r="J394" s="601">
        <f t="shared" si="68"/>
        <v>0</v>
      </c>
    </row>
    <row r="395" spans="1:10" ht="29" hidden="1" customHeight="1">
      <c r="A395" s="973"/>
      <c r="B395" s="394" t="s">
        <v>214</v>
      </c>
      <c r="C395" s="395"/>
      <c r="D395" s="388">
        <v>55</v>
      </c>
      <c r="E395" s="852" t="s">
        <v>11</v>
      </c>
      <c r="F395" s="390">
        <v>5.9</v>
      </c>
      <c r="G395" s="391">
        <f t="shared" si="69"/>
        <v>107.27272727272728</v>
      </c>
      <c r="H395" s="392" t="s">
        <v>12</v>
      </c>
      <c r="I395" s="393"/>
      <c r="J395" s="396">
        <f t="shared" si="68"/>
        <v>0</v>
      </c>
    </row>
    <row r="396" spans="1:10" ht="29" hidden="1" customHeight="1">
      <c r="A396" s="973"/>
      <c r="B396" s="400" t="s">
        <v>350</v>
      </c>
      <c r="C396" s="489"/>
      <c r="D396" s="382">
        <v>150</v>
      </c>
      <c r="E396" s="383" t="s">
        <v>11</v>
      </c>
      <c r="F396" s="384">
        <v>5.65</v>
      </c>
      <c r="G396" s="425">
        <f t="shared" si="69"/>
        <v>37.666666666666664</v>
      </c>
      <c r="H396" s="421" t="s">
        <v>12</v>
      </c>
      <c r="I396" s="385"/>
      <c r="J396" s="601">
        <f t="shared" ref="J396:J403" si="70">F396*I396</f>
        <v>0</v>
      </c>
    </row>
    <row r="397" spans="1:10" ht="29" hidden="1" customHeight="1">
      <c r="A397" s="973"/>
      <c r="B397" s="400" t="s">
        <v>260</v>
      </c>
      <c r="C397" s="489"/>
      <c r="D397" s="382">
        <v>150</v>
      </c>
      <c r="E397" s="383" t="s">
        <v>11</v>
      </c>
      <c r="F397" s="384">
        <v>5.65</v>
      </c>
      <c r="G397" s="425">
        <f t="shared" si="69"/>
        <v>37.666666666666664</v>
      </c>
      <c r="H397" s="421" t="s">
        <v>12</v>
      </c>
      <c r="I397" s="385"/>
      <c r="J397" s="601">
        <f t="shared" si="70"/>
        <v>0</v>
      </c>
    </row>
    <row r="398" spans="1:10" ht="29" hidden="1" customHeight="1">
      <c r="A398" s="973"/>
      <c r="B398" s="400" t="s">
        <v>351</v>
      </c>
      <c r="C398" s="489"/>
      <c r="D398" s="382">
        <v>220</v>
      </c>
      <c r="E398" s="383" t="s">
        <v>11</v>
      </c>
      <c r="F398" s="384">
        <v>5.9</v>
      </c>
      <c r="G398" s="425">
        <f t="shared" si="69"/>
        <v>26.81818181818182</v>
      </c>
      <c r="H398" s="421" t="s">
        <v>12</v>
      </c>
      <c r="I398" s="385"/>
      <c r="J398" s="601">
        <f t="shared" si="70"/>
        <v>0</v>
      </c>
    </row>
    <row r="399" spans="1:10" ht="29" hidden="1" customHeight="1">
      <c r="A399" s="973"/>
      <c r="B399" s="400" t="s">
        <v>352</v>
      </c>
      <c r="C399" s="489"/>
      <c r="D399" s="382">
        <v>220</v>
      </c>
      <c r="E399" s="383" t="s">
        <v>11</v>
      </c>
      <c r="F399" s="384">
        <v>5.9</v>
      </c>
      <c r="G399" s="425">
        <f t="shared" ref="G399:G406" si="71">F399/D399*1000</f>
        <v>26.81818181818182</v>
      </c>
      <c r="H399" s="421" t="s">
        <v>12</v>
      </c>
      <c r="I399" s="385"/>
      <c r="J399" s="601">
        <f t="shared" si="70"/>
        <v>0</v>
      </c>
    </row>
    <row r="400" spans="1:10" ht="29" customHeight="1">
      <c r="A400" s="973"/>
      <c r="B400" s="1236" t="s">
        <v>383</v>
      </c>
      <c r="C400" s="1237"/>
      <c r="D400" s="556">
        <v>370</v>
      </c>
      <c r="E400" s="821" t="s">
        <v>11</v>
      </c>
      <c r="F400" s="735">
        <v>6.5</v>
      </c>
      <c r="G400" s="558">
        <f t="shared" si="71"/>
        <v>17.567567567567568</v>
      </c>
      <c r="H400" s="658" t="s">
        <v>12</v>
      </c>
      <c r="I400" s="694"/>
      <c r="J400" s="720">
        <f t="shared" si="70"/>
        <v>0</v>
      </c>
    </row>
    <row r="401" spans="1:10" ht="29" customHeight="1">
      <c r="A401" s="973"/>
      <c r="B401" s="1152" t="s">
        <v>384</v>
      </c>
      <c r="C401" s="1153"/>
      <c r="D401" s="556">
        <v>370</v>
      </c>
      <c r="E401" s="821" t="s">
        <v>11</v>
      </c>
      <c r="F401" s="735">
        <v>6.5</v>
      </c>
      <c r="G401" s="558">
        <f>F401/D401*1000</f>
        <v>17.567567567567568</v>
      </c>
      <c r="H401" s="776" t="s">
        <v>12</v>
      </c>
      <c r="I401" s="694"/>
      <c r="J401" s="720">
        <f>F401*I401</f>
        <v>0</v>
      </c>
    </row>
    <row r="402" spans="1:10" ht="29" customHeight="1">
      <c r="A402" s="973"/>
      <c r="B402" s="1146" t="s">
        <v>382</v>
      </c>
      <c r="C402" s="1147"/>
      <c r="D402" s="410">
        <v>370</v>
      </c>
      <c r="E402" s="820" t="s">
        <v>11</v>
      </c>
      <c r="F402" s="414">
        <v>6.5</v>
      </c>
      <c r="G402" s="801">
        <f>F402/D402*1000</f>
        <v>17.567567567567568</v>
      </c>
      <c r="H402" s="802" t="s">
        <v>12</v>
      </c>
      <c r="I402" s="694"/>
      <c r="J402" s="803">
        <f>F402*I402</f>
        <v>0</v>
      </c>
    </row>
    <row r="403" spans="1:10" ht="29" customHeight="1">
      <c r="A403" s="973"/>
      <c r="B403" s="1152" t="s">
        <v>385</v>
      </c>
      <c r="C403" s="1153"/>
      <c r="D403" s="556">
        <v>370</v>
      </c>
      <c r="E403" s="821" t="s">
        <v>11</v>
      </c>
      <c r="F403" s="735">
        <v>6.9</v>
      </c>
      <c r="G403" s="558">
        <f t="shared" si="71"/>
        <v>18.648648648648649</v>
      </c>
      <c r="H403" s="776" t="s">
        <v>12</v>
      </c>
      <c r="I403" s="694"/>
      <c r="J403" s="720">
        <f t="shared" si="70"/>
        <v>0</v>
      </c>
    </row>
    <row r="404" spans="1:10" ht="29" customHeight="1" thickBot="1">
      <c r="A404" s="974"/>
      <c r="B404" s="1189" t="s">
        <v>403</v>
      </c>
      <c r="C404" s="1190"/>
      <c r="D404" s="847">
        <v>240</v>
      </c>
      <c r="E404" s="822" t="s">
        <v>11</v>
      </c>
      <c r="F404" s="848">
        <v>5.9</v>
      </c>
      <c r="G404" s="849">
        <f t="shared" si="71"/>
        <v>24.583333333333336</v>
      </c>
      <c r="H404" s="563" t="s">
        <v>12</v>
      </c>
      <c r="I404" s="850"/>
      <c r="J404" s="851">
        <f t="shared" ref="J404:J411" si="72">F404*I404</f>
        <v>0</v>
      </c>
    </row>
    <row r="405" spans="1:10" ht="31" hidden="1" customHeight="1">
      <c r="A405" s="960" t="s">
        <v>237</v>
      </c>
      <c r="B405" s="1220" t="s">
        <v>180</v>
      </c>
      <c r="C405" s="1221"/>
      <c r="D405" s="462">
        <v>200</v>
      </c>
      <c r="E405" s="463" t="s">
        <v>11</v>
      </c>
      <c r="F405" s="480">
        <v>2.95</v>
      </c>
      <c r="G405" s="464">
        <f t="shared" si="71"/>
        <v>14.750000000000002</v>
      </c>
      <c r="H405" s="465" t="s">
        <v>12</v>
      </c>
      <c r="I405" s="466"/>
      <c r="J405" s="467">
        <f t="shared" si="72"/>
        <v>0</v>
      </c>
    </row>
    <row r="406" spans="1:10" s="240" customFormat="1" ht="30" hidden="1" customHeight="1">
      <c r="A406" s="961"/>
      <c r="B406" s="1222" t="s">
        <v>181</v>
      </c>
      <c r="C406" s="1223"/>
      <c r="D406" s="345">
        <v>200</v>
      </c>
      <c r="E406" s="346" t="s">
        <v>11</v>
      </c>
      <c r="F406" s="481">
        <v>2.35</v>
      </c>
      <c r="G406" s="347">
        <f t="shared" si="71"/>
        <v>11.75</v>
      </c>
      <c r="H406" s="348" t="s">
        <v>12</v>
      </c>
      <c r="I406" s="349"/>
      <c r="J406" s="468">
        <f t="shared" si="72"/>
        <v>0</v>
      </c>
    </row>
    <row r="407" spans="1:10" ht="31" customHeight="1">
      <c r="A407" s="961"/>
      <c r="B407" s="1023" t="s">
        <v>234</v>
      </c>
      <c r="C407" s="1024"/>
      <c r="D407" s="340">
        <v>1</v>
      </c>
      <c r="E407" s="341" t="s">
        <v>41</v>
      </c>
      <c r="F407" s="482">
        <v>16.8</v>
      </c>
      <c r="G407" s="334">
        <f>F407/D407</f>
        <v>16.8</v>
      </c>
      <c r="H407" s="342" t="s">
        <v>12</v>
      </c>
      <c r="I407" s="213"/>
      <c r="J407" s="469">
        <f t="shared" si="72"/>
        <v>0</v>
      </c>
    </row>
    <row r="408" spans="1:10" ht="31" customHeight="1">
      <c r="A408" s="961"/>
      <c r="B408" s="1023" t="s">
        <v>233</v>
      </c>
      <c r="C408" s="1024"/>
      <c r="D408" s="340">
        <v>1</v>
      </c>
      <c r="E408" s="341" t="s">
        <v>41</v>
      </c>
      <c r="F408" s="314">
        <v>15.85</v>
      </c>
      <c r="G408" s="334">
        <f>F408/D408</f>
        <v>15.85</v>
      </c>
      <c r="H408" s="342" t="s">
        <v>12</v>
      </c>
      <c r="I408" s="210"/>
      <c r="J408" s="470">
        <f t="shared" si="72"/>
        <v>0</v>
      </c>
    </row>
    <row r="409" spans="1:10" ht="31" customHeight="1">
      <c r="A409" s="961"/>
      <c r="B409" s="1023" t="s">
        <v>236</v>
      </c>
      <c r="C409" s="1024"/>
      <c r="D409" s="340">
        <v>1</v>
      </c>
      <c r="E409" s="341" t="s">
        <v>41</v>
      </c>
      <c r="F409" s="481">
        <v>16.5</v>
      </c>
      <c r="G409" s="334">
        <f>F409/D409</f>
        <v>16.5</v>
      </c>
      <c r="H409" s="348" t="s">
        <v>12</v>
      </c>
      <c r="I409" s="349"/>
      <c r="J409" s="468">
        <f t="shared" si="72"/>
        <v>0</v>
      </c>
    </row>
    <row r="410" spans="1:10" ht="31" customHeight="1">
      <c r="A410" s="961"/>
      <c r="B410" s="1023" t="s">
        <v>232</v>
      </c>
      <c r="C410" s="1024"/>
      <c r="D410" s="340">
        <v>1</v>
      </c>
      <c r="E410" s="341" t="s">
        <v>41</v>
      </c>
      <c r="F410" s="405">
        <v>13.95</v>
      </c>
      <c r="G410" s="334">
        <f>F410/D410</f>
        <v>13.95</v>
      </c>
      <c r="H410" s="348" t="s">
        <v>12</v>
      </c>
      <c r="I410" s="344"/>
      <c r="J410" s="471">
        <f t="shared" si="72"/>
        <v>0</v>
      </c>
    </row>
    <row r="411" spans="1:10" s="240" customFormat="1" ht="30" customHeight="1" thickBot="1">
      <c r="A411" s="962"/>
      <c r="B411" s="1025" t="s">
        <v>235</v>
      </c>
      <c r="C411" s="1026"/>
      <c r="D411" s="475">
        <v>1</v>
      </c>
      <c r="E411" s="476" t="s">
        <v>41</v>
      </c>
      <c r="F411" s="483">
        <v>15.45</v>
      </c>
      <c r="G411" s="477">
        <f>F411/D411</f>
        <v>15.45</v>
      </c>
      <c r="H411" s="472" t="s">
        <v>12</v>
      </c>
      <c r="I411" s="473"/>
      <c r="J411" s="474">
        <f t="shared" si="72"/>
        <v>0</v>
      </c>
    </row>
    <row r="412" spans="1:10" ht="88.5" customHeight="1" thickBot="1">
      <c r="A412" s="78"/>
      <c r="B412" s="1080"/>
      <c r="C412" s="1080"/>
      <c r="D412" s="79"/>
      <c r="E412" s="1054" t="s">
        <v>140</v>
      </c>
      <c r="F412" s="1055"/>
      <c r="G412" s="1055"/>
      <c r="H412" s="79"/>
      <c r="I412" s="194" t="s">
        <v>56</v>
      </c>
      <c r="J412" s="195">
        <f>SUM(J247:J411)</f>
        <v>0</v>
      </c>
    </row>
    <row r="413" spans="1:10" ht="96" customHeight="1" thickBot="1">
      <c r="A413" s="78"/>
      <c r="B413" s="121" t="s">
        <v>108</v>
      </c>
      <c r="C413" s="644"/>
      <c r="D413" s="79"/>
      <c r="E413" s="157"/>
      <c r="F413" s="1073" t="s">
        <v>138</v>
      </c>
      <c r="G413" s="1074"/>
      <c r="H413" s="1075"/>
      <c r="I413" s="196" t="s">
        <v>57</v>
      </c>
      <c r="J413" s="71">
        <f>J86+J243+J412</f>
        <v>0</v>
      </c>
    </row>
    <row r="414" spans="1:10" ht="81" customHeight="1" thickBot="1">
      <c r="A414" s="78"/>
      <c r="B414" s="1009" t="s">
        <v>109</v>
      </c>
      <c r="C414" s="1010"/>
      <c r="D414" s="79"/>
      <c r="E414" s="157"/>
      <c r="F414" s="91" t="s">
        <v>58</v>
      </c>
      <c r="G414" s="93"/>
      <c r="H414" s="92"/>
      <c r="I414" s="103" t="s">
        <v>274</v>
      </c>
      <c r="J414" s="197">
        <v>0</v>
      </c>
    </row>
    <row r="415" spans="1:10" ht="34" customHeight="1">
      <c r="A415" s="78"/>
      <c r="B415" s="1003" t="s">
        <v>141</v>
      </c>
      <c r="C415" s="1004"/>
      <c r="D415" s="79"/>
      <c r="E415" s="1056"/>
      <c r="F415" s="1056"/>
      <c r="G415" s="1056"/>
      <c r="H415" s="92"/>
      <c r="I415" s="1005" t="s">
        <v>59</v>
      </c>
      <c r="J415" s="1052">
        <f>J413+J414</f>
        <v>0</v>
      </c>
    </row>
    <row r="416" spans="1:10" ht="34" customHeight="1" thickBot="1">
      <c r="A416" s="78"/>
      <c r="B416" s="1004"/>
      <c r="C416" s="1004"/>
      <c r="D416" s="79"/>
      <c r="E416" s="1056"/>
      <c r="F416" s="1056"/>
      <c r="G416" s="1056"/>
      <c r="H416" s="92"/>
      <c r="I416" s="1006"/>
      <c r="J416" s="1053"/>
    </row>
    <row r="417" spans="1:10" ht="30" customHeight="1">
      <c r="B417" s="69"/>
      <c r="C417" s="120" t="s">
        <v>124</v>
      </c>
      <c r="E417" s="1056"/>
      <c r="F417" s="1056"/>
      <c r="G417" s="1056"/>
    </row>
    <row r="418" spans="1:10" ht="15" customHeight="1">
      <c r="B418" s="69"/>
    </row>
    <row r="419" spans="1:10" ht="39" customHeight="1">
      <c r="A419" s="160"/>
      <c r="B419" s="104" t="s">
        <v>129</v>
      </c>
      <c r="C419" s="105"/>
    </row>
    <row r="420" spans="1:10" ht="39" customHeight="1">
      <c r="A420" s="160"/>
      <c r="B420" s="964" t="s">
        <v>127</v>
      </c>
      <c r="C420" s="1000"/>
      <c r="D420" s="1000"/>
      <c r="E420" s="1000"/>
      <c r="F420" s="963"/>
      <c r="G420" s="963"/>
      <c r="H420" s="963"/>
      <c r="I420" s="963"/>
      <c r="J420" s="963"/>
    </row>
    <row r="421" spans="1:10" ht="61" customHeight="1">
      <c r="A421" s="160"/>
      <c r="B421" s="964" t="s">
        <v>226</v>
      </c>
      <c r="C421" s="965"/>
      <c r="D421" s="959" t="s">
        <v>117</v>
      </c>
      <c r="E421" s="959"/>
      <c r="F421" s="963"/>
      <c r="G421" s="963"/>
      <c r="H421" s="963"/>
      <c r="I421" s="963"/>
      <c r="J421" s="963"/>
    </row>
    <row r="422" spans="1:10" ht="38" customHeight="1">
      <c r="B422" s="158" t="s">
        <v>171</v>
      </c>
      <c r="C422" s="964" t="s">
        <v>134</v>
      </c>
      <c r="D422" s="1000"/>
      <c r="E422" s="1000"/>
      <c r="F422" s="1000"/>
      <c r="G422" s="1000"/>
      <c r="H422" s="1000"/>
      <c r="I422" s="1000"/>
      <c r="J422" s="1000"/>
    </row>
    <row r="423" spans="1:10" ht="49.5" customHeight="1">
      <c r="B423" s="269"/>
      <c r="C423" s="964" t="s">
        <v>128</v>
      </c>
      <c r="D423" s="965"/>
      <c r="E423" s="965"/>
      <c r="F423" s="70"/>
      <c r="G423" s="70"/>
      <c r="H423" s="70"/>
      <c r="I423" s="72"/>
      <c r="J423" s="73"/>
    </row>
    <row r="424" spans="1:10" ht="61" customHeight="1">
      <c r="B424" s="74"/>
      <c r="C424" s="70"/>
      <c r="D424" s="70"/>
      <c r="E424" s="70"/>
      <c r="F424" s="70"/>
      <c r="G424" s="70"/>
      <c r="H424" s="70"/>
      <c r="I424" s="72"/>
      <c r="J424" s="73"/>
    </row>
    <row r="425" spans="1:10">
      <c r="C425" s="75"/>
      <c r="D425" s="75"/>
      <c r="E425" s="75"/>
      <c r="F425" s="75"/>
      <c r="G425" s="75"/>
      <c r="H425" s="75"/>
    </row>
    <row r="426" spans="1:10">
      <c r="C426" s="75"/>
      <c r="D426" s="75"/>
      <c r="E426" s="75"/>
      <c r="F426" s="75"/>
      <c r="G426" s="75"/>
      <c r="H426" s="75"/>
      <c r="I426" s="75"/>
      <c r="J426" s="75"/>
    </row>
    <row r="427" spans="1:10">
      <c r="C427" s="75"/>
      <c r="D427" s="75"/>
      <c r="E427" s="75"/>
      <c r="F427" s="75"/>
      <c r="G427" s="75"/>
      <c r="H427" s="75"/>
      <c r="I427" s="75"/>
      <c r="J427" s="75"/>
    </row>
    <row r="428" spans="1:10">
      <c r="B428" s="75"/>
    </row>
    <row r="429" spans="1:10">
      <c r="B429" s="75"/>
    </row>
    <row r="430" spans="1:10">
      <c r="B430" s="75"/>
    </row>
    <row r="431" spans="1:10">
      <c r="B431" s="75"/>
    </row>
    <row r="432" spans="1:10">
      <c r="B432" s="75"/>
    </row>
    <row r="433" spans="2:10">
      <c r="B433" s="75"/>
    </row>
    <row r="434" spans="2:10" ht="37" customHeight="1">
      <c r="C434" s="76"/>
      <c r="D434" s="76"/>
      <c r="E434" s="76"/>
      <c r="F434" s="76"/>
      <c r="G434" s="76"/>
      <c r="H434" s="76"/>
      <c r="I434" s="75"/>
      <c r="J434" s="75"/>
    </row>
    <row r="435" spans="2:10" ht="37" customHeight="1">
      <c r="I435" s="75"/>
      <c r="J435" s="75"/>
    </row>
    <row r="436" spans="2:10" ht="37" customHeight="1">
      <c r="I436" s="75"/>
      <c r="J436" s="75"/>
    </row>
    <row r="437" spans="2:10" ht="37" customHeight="1">
      <c r="I437" s="75"/>
      <c r="J437" s="75"/>
    </row>
    <row r="438" spans="2:10" ht="37" customHeight="1">
      <c r="I438" s="76"/>
      <c r="J438" s="76"/>
    </row>
    <row r="439" spans="2:10" ht="37" customHeight="1"/>
    <row r="440" spans="2:10" ht="37" customHeight="1"/>
  </sheetData>
  <sheetProtection algorithmName="SHA-512" hashValue="jWEtBhTTV68gI/ePg2tb2/WmMEoijEufz4mRocIjYQelJHygUS8hyHlC6YjLGqTGiwO65HQoIzDr1J/n+gbxtQ==" saltValue="tX8uApFqwWyjAwwLmf532w==" spinCount="100000" sheet="1" selectLockedCells="1"/>
  <mergeCells count="199">
    <mergeCell ref="B116:C116"/>
    <mergeCell ref="B133:C133"/>
    <mergeCell ref="B151:C151"/>
    <mergeCell ref="B215:C215"/>
    <mergeCell ref="B231:C231"/>
    <mergeCell ref="B238:C238"/>
    <mergeCell ref="B239:C239"/>
    <mergeCell ref="B240:C240"/>
    <mergeCell ref="B253:C253"/>
    <mergeCell ref="B198:C198"/>
    <mergeCell ref="B210:C210"/>
    <mergeCell ref="B212:C212"/>
    <mergeCell ref="B214:C214"/>
    <mergeCell ref="B216:C216"/>
    <mergeCell ref="B218:C218"/>
    <mergeCell ref="B402:C402"/>
    <mergeCell ref="B403:C403"/>
    <mergeCell ref="B286:C286"/>
    <mergeCell ref="B287:C287"/>
    <mergeCell ref="B232:C232"/>
    <mergeCell ref="B298:C298"/>
    <mergeCell ref="B333:C333"/>
    <mergeCell ref="B335:C335"/>
    <mergeCell ref="B350:C350"/>
    <mergeCell ref="B357:C357"/>
    <mergeCell ref="B358:C358"/>
    <mergeCell ref="B251:C251"/>
    <mergeCell ref="B252:C252"/>
    <mergeCell ref="B255:C255"/>
    <mergeCell ref="B256:C256"/>
    <mergeCell ref="B254:C254"/>
    <mergeCell ref="B359:C359"/>
    <mergeCell ref="B360:C360"/>
    <mergeCell ref="B400:C400"/>
    <mergeCell ref="B401:C401"/>
    <mergeCell ref="A1:B2"/>
    <mergeCell ref="A3:B3"/>
    <mergeCell ref="B15:D15"/>
    <mergeCell ref="B18:J18"/>
    <mergeCell ref="G89:H89"/>
    <mergeCell ref="G17:H17"/>
    <mergeCell ref="E17:F17"/>
    <mergeCell ref="I17:J17"/>
    <mergeCell ref="E16:J16"/>
    <mergeCell ref="A78:C78"/>
    <mergeCell ref="B37:B42"/>
    <mergeCell ref="A48:B48"/>
    <mergeCell ref="A17:B17"/>
    <mergeCell ref="B16:C16"/>
    <mergeCell ref="A21:C21"/>
    <mergeCell ref="A89:C89"/>
    <mergeCell ref="A76:C76"/>
    <mergeCell ref="B31:B34"/>
    <mergeCell ref="B35:H35"/>
    <mergeCell ref="B36:H36"/>
    <mergeCell ref="E15:G15"/>
    <mergeCell ref="C1:J1"/>
    <mergeCell ref="C2:H2"/>
    <mergeCell ref="D3:E3"/>
    <mergeCell ref="F3:H3"/>
    <mergeCell ref="I3:I5"/>
    <mergeCell ref="J3:J5"/>
    <mergeCell ref="F4:H4"/>
    <mergeCell ref="G5:H5"/>
    <mergeCell ref="D4:E4"/>
    <mergeCell ref="D5:E5"/>
    <mergeCell ref="G11:J11"/>
    <mergeCell ref="B12:C12"/>
    <mergeCell ref="D7:J7"/>
    <mergeCell ref="D8:J8"/>
    <mergeCell ref="A4:B5"/>
    <mergeCell ref="A10:C10"/>
    <mergeCell ref="B11:C11"/>
    <mergeCell ref="D10:F10"/>
    <mergeCell ref="G10:J10"/>
    <mergeCell ref="H15:J15"/>
    <mergeCell ref="G12:J12"/>
    <mergeCell ref="D11:F11"/>
    <mergeCell ref="D12:F12"/>
    <mergeCell ref="D21:E21"/>
    <mergeCell ref="G21:H21"/>
    <mergeCell ref="A69:C69"/>
    <mergeCell ref="D48:E48"/>
    <mergeCell ref="G48:H48"/>
    <mergeCell ref="A22:A36"/>
    <mergeCell ref="B22:B30"/>
    <mergeCell ref="D246:E246"/>
    <mergeCell ref="F413:H413"/>
    <mergeCell ref="A365:A388"/>
    <mergeCell ref="A389:A404"/>
    <mergeCell ref="B412:C412"/>
    <mergeCell ref="A208:A227"/>
    <mergeCell ref="B43:B46"/>
    <mergeCell ref="G69:H69"/>
    <mergeCell ref="B230:C230"/>
    <mergeCell ref="A75:C75"/>
    <mergeCell ref="A77:C77"/>
    <mergeCell ref="B175:C175"/>
    <mergeCell ref="B176:C176"/>
    <mergeCell ref="A80:C80"/>
    <mergeCell ref="B234:C234"/>
    <mergeCell ref="B235:C235"/>
    <mergeCell ref="B236:C236"/>
    <mergeCell ref="A49:B55"/>
    <mergeCell ref="A56:B61"/>
    <mergeCell ref="A62:B67"/>
    <mergeCell ref="A72:C72"/>
    <mergeCell ref="A74:C74"/>
    <mergeCell ref="A37:A46"/>
    <mergeCell ref="D69:E69"/>
    <mergeCell ref="J415:J416"/>
    <mergeCell ref="E412:G412"/>
    <mergeCell ref="E415:G417"/>
    <mergeCell ref="B237:C237"/>
    <mergeCell ref="B213:C213"/>
    <mergeCell ref="B241:C241"/>
    <mergeCell ref="B233:C233"/>
    <mergeCell ref="B407:C407"/>
    <mergeCell ref="B408:C408"/>
    <mergeCell ref="B242:C242"/>
    <mergeCell ref="A136:A143"/>
    <mergeCell ref="B228:C228"/>
    <mergeCell ref="B229:C229"/>
    <mergeCell ref="B178:C178"/>
    <mergeCell ref="A228:A231"/>
    <mergeCell ref="A247:A271"/>
    <mergeCell ref="A272:A280"/>
    <mergeCell ref="D89:E89"/>
    <mergeCell ref="F420:J420"/>
    <mergeCell ref="B420:E420"/>
    <mergeCell ref="B415:C416"/>
    <mergeCell ref="I415:I416"/>
    <mergeCell ref="G246:H246"/>
    <mergeCell ref="B414:C414"/>
    <mergeCell ref="B90:C90"/>
    <mergeCell ref="B96:C96"/>
    <mergeCell ref="B103:C103"/>
    <mergeCell ref="B106:C106"/>
    <mergeCell ref="B115:C115"/>
    <mergeCell ref="B121:C121"/>
    <mergeCell ref="B122:C122"/>
    <mergeCell ref="B123:C123"/>
    <mergeCell ref="B124:C124"/>
    <mergeCell ref="B125:C125"/>
    <mergeCell ref="B409:C409"/>
    <mergeCell ref="B410:C410"/>
    <mergeCell ref="B411:C411"/>
    <mergeCell ref="B126:C126"/>
    <mergeCell ref="B177:C177"/>
    <mergeCell ref="B179:C179"/>
    <mergeCell ref="B180:C180"/>
    <mergeCell ref="A79:C79"/>
    <mergeCell ref="A168:A182"/>
    <mergeCell ref="A289:A319"/>
    <mergeCell ref="A199:A207"/>
    <mergeCell ref="A144:A167"/>
    <mergeCell ref="A183:A198"/>
    <mergeCell ref="A246:C246"/>
    <mergeCell ref="A405:A411"/>
    <mergeCell ref="A84:C84"/>
    <mergeCell ref="A85:C85"/>
    <mergeCell ref="A83:C83"/>
    <mergeCell ref="A90:A135"/>
    <mergeCell ref="A81:C81"/>
    <mergeCell ref="A82:C82"/>
    <mergeCell ref="B195:C195"/>
    <mergeCell ref="B196:C196"/>
    <mergeCell ref="B197:C197"/>
    <mergeCell ref="B361:B364"/>
    <mergeCell ref="B311:C311"/>
    <mergeCell ref="B312:C312"/>
    <mergeCell ref="B219:C219"/>
    <mergeCell ref="B404:C404"/>
    <mergeCell ref="B279:C279"/>
    <mergeCell ref="B280:C280"/>
    <mergeCell ref="D421:E421"/>
    <mergeCell ref="A232:A242"/>
    <mergeCell ref="F421:J421"/>
    <mergeCell ref="B421:C421"/>
    <mergeCell ref="A285:A288"/>
    <mergeCell ref="B102:C102"/>
    <mergeCell ref="B104:C104"/>
    <mergeCell ref="B285:C285"/>
    <mergeCell ref="C423:E423"/>
    <mergeCell ref="A281:A284"/>
    <mergeCell ref="A320:A360"/>
    <mergeCell ref="A361:A364"/>
    <mergeCell ref="C422:J422"/>
    <mergeCell ref="B288:C288"/>
    <mergeCell ref="B152:C152"/>
    <mergeCell ref="B182:C182"/>
    <mergeCell ref="B194:C194"/>
    <mergeCell ref="B405:C405"/>
    <mergeCell ref="B406:C406"/>
    <mergeCell ref="B135:C135"/>
    <mergeCell ref="B270:C270"/>
    <mergeCell ref="B271:C271"/>
    <mergeCell ref="B278:C278"/>
    <mergeCell ref="B224:C224"/>
  </mergeCells>
  <hyperlinks>
    <hyperlink ref="B12" r:id="rId1" xr:uid="{00000000-0004-0000-0000-000000000000}"/>
    <hyperlink ref="C417" r:id="rId2" xr:uid="{00000000-0004-0000-0000-000001000000}"/>
  </hyperlinks>
  <printOptions horizontalCentered="1" verticalCentered="1"/>
  <pageMargins left="0.19685039370078741" right="0.19685039370078741" top="0" bottom="0" header="0" footer="0"/>
  <pageSetup paperSize="9" scale="33" fitToWidth="2" orientation="portrait" horizontalDpi="4294967292" verticalDpi="4294967292" r:id="rId3"/>
  <headerFooter differentFirst="1">
    <oddHeader>&amp;L&amp;"Helvetica,Normal"&amp;14LES DEUX GOURMANDS&amp;C&amp;"Helvetica,Normal"&amp;14Bon de commande - Tarifs Boutique 2021&amp;R&amp;"Helvetica,Normal"&amp;14&amp;F</oddHeader>
  </headerFooter>
  <rowBreaks count="4" manualBreakCount="4">
    <brk id="67" max="9" man="1"/>
    <brk id="143" max="9" man="1"/>
    <brk id="244" max="9" man="1"/>
    <brk id="319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L2G BC calcul auto</vt:lpstr>
      <vt:lpstr>'L2G BC calcul auto'!Zone_d_impression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LEAUTHAUD</dc:creator>
  <cp:lastModifiedBy>Microsoft Office User</cp:lastModifiedBy>
  <cp:lastPrinted>2022-06-15T16:29:23Z</cp:lastPrinted>
  <dcterms:created xsi:type="dcterms:W3CDTF">2020-03-24T14:29:13Z</dcterms:created>
  <dcterms:modified xsi:type="dcterms:W3CDTF">2022-10-10T13:45:00Z</dcterms:modified>
</cp:coreProperties>
</file>